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laudia.guerrero\Downloads\"/>
    </mc:Choice>
  </mc:AlternateContent>
  <xr:revisionPtr revIDLastSave="0" documentId="13_ncr:1_{4767658F-9823-4850-B1A6-AC2DA9AFED2E}" xr6:coauthVersionLast="47" xr6:coauthVersionMax="47" xr10:uidLastSave="{00000000-0000-0000-0000-000000000000}"/>
  <bookViews>
    <workbookView xWindow="-120" yWindow="-120" windowWidth="25440" windowHeight="15390" firstSheet="3" activeTab="3" xr2:uid="{72778803-99C2-4C75-A50B-D2BAB9953B20}"/>
  </bookViews>
  <sheets>
    <sheet name="Listas despegables" sheetId="6" state="hidden" r:id="rId1"/>
    <sheet name="Formulación" sheetId="7" state="hidden" r:id="rId2"/>
    <sheet name="Dependencias." sheetId="4" state="hidden" r:id="rId3"/>
    <sheet name="Plan_componentes" sheetId="1" r:id="rId4"/>
    <sheet name="Control de cambios" sheetId="3" r:id="rId5"/>
    <sheet name="Mapa de riesgos de corrupción" sheetId="5" r:id="rId6"/>
  </sheets>
  <definedNames>
    <definedName name="_xlnm._FilterDatabase" localSheetId="5" hidden="1">'Mapa de riesgos de corrupción'!$A$1:$BM$426</definedName>
    <definedName name="_xlnm._FilterDatabase" localSheetId="3" hidden="1">Plan_componentes!$A$7:$AY$7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6" i="5" l="1"/>
  <c r="S406" i="5"/>
  <c r="AC394" i="5"/>
  <c r="AA394" i="5"/>
  <c r="AD394" i="5" s="1"/>
  <c r="Y394" i="5"/>
  <c r="AC387" i="5"/>
  <c r="AA387" i="5"/>
  <c r="AD387" i="5" s="1"/>
  <c r="Y387" i="5"/>
  <c r="U387" i="5"/>
  <c r="P387" i="5"/>
  <c r="Q387" i="5" s="1"/>
  <c r="AH387" i="5" s="1"/>
  <c r="AH394" i="5" s="1"/>
  <c r="AJ387" i="5" s="1"/>
  <c r="T386" i="5"/>
  <c r="S386" i="5"/>
  <c r="AC374" i="5"/>
  <c r="AA374" i="5"/>
  <c r="AD374" i="5" s="1"/>
  <c r="Y374" i="5"/>
  <c r="AC367" i="5"/>
  <c r="AA367" i="5"/>
  <c r="AD367" i="5" s="1"/>
  <c r="Y367" i="5"/>
  <c r="U367" i="5"/>
  <c r="P367" i="5"/>
  <c r="Q367" i="5" s="1"/>
  <c r="T366" i="5"/>
  <c r="S366" i="5"/>
  <c r="AC354" i="5"/>
  <c r="AA354" i="5"/>
  <c r="AD354" i="5" s="1"/>
  <c r="Y354" i="5"/>
  <c r="AC347" i="5"/>
  <c r="AA347" i="5"/>
  <c r="AD347" i="5" s="1"/>
  <c r="Y347" i="5"/>
  <c r="U347" i="5"/>
  <c r="P347" i="5"/>
  <c r="Q347" i="5" s="1"/>
  <c r="AH347" i="5" s="1"/>
  <c r="AH354" i="5" s="1"/>
  <c r="AJ347" i="5" s="1"/>
  <c r="T346" i="5"/>
  <c r="S346" i="5"/>
  <c r="AC334" i="5"/>
  <c r="AA334" i="5"/>
  <c r="AD334" i="5" s="1"/>
  <c r="Y334" i="5"/>
  <c r="AC327" i="5"/>
  <c r="AA327" i="5"/>
  <c r="AD327" i="5" s="1"/>
  <c r="Y327" i="5"/>
  <c r="U327" i="5"/>
  <c r="P327" i="5"/>
  <c r="T326" i="5"/>
  <c r="S326" i="5"/>
  <c r="AC314" i="5"/>
  <c r="AA314" i="5"/>
  <c r="AD314" i="5" s="1"/>
  <c r="Y314" i="5"/>
  <c r="AC307" i="5"/>
  <c r="AA307" i="5"/>
  <c r="AD307" i="5" s="1"/>
  <c r="Y307" i="5"/>
  <c r="U307" i="5"/>
  <c r="P307" i="5"/>
  <c r="T306" i="5"/>
  <c r="S306" i="5"/>
  <c r="AC294" i="5"/>
  <c r="AA294" i="5"/>
  <c r="AD294" i="5" s="1"/>
  <c r="Y294" i="5"/>
  <c r="AC287" i="5"/>
  <c r="AA287" i="5"/>
  <c r="AD287" i="5" s="1"/>
  <c r="Y287" i="5"/>
  <c r="U287" i="5"/>
  <c r="AL287" i="5" s="1"/>
  <c r="P287" i="5"/>
  <c r="Q287" i="5" s="1"/>
  <c r="AH287" i="5" s="1"/>
  <c r="AH294" i="5" s="1"/>
  <c r="AJ287" i="5" s="1"/>
  <c r="T286" i="5"/>
  <c r="S286" i="5"/>
  <c r="U267" i="5" s="1"/>
  <c r="AC274" i="5"/>
  <c r="AA274" i="5"/>
  <c r="AD274" i="5" s="1"/>
  <c r="Y274" i="5"/>
  <c r="AC267" i="5"/>
  <c r="AA267" i="5"/>
  <c r="AD267" i="5" s="1"/>
  <c r="Y267" i="5"/>
  <c r="P267" i="5"/>
  <c r="Q267" i="5" s="1"/>
  <c r="AH267" i="5" s="1"/>
  <c r="AH274" i="5" s="1"/>
  <c r="AJ267" i="5" s="1"/>
  <c r="T266" i="5"/>
  <c r="S266" i="5"/>
  <c r="AC254" i="5"/>
  <c r="AA254" i="5"/>
  <c r="AD254" i="5" s="1"/>
  <c r="Y254" i="5"/>
  <c r="AC247" i="5"/>
  <c r="AA247" i="5"/>
  <c r="AD247" i="5" s="1"/>
  <c r="Y247" i="5"/>
  <c r="U247" i="5"/>
  <c r="P247" i="5"/>
  <c r="T246" i="5"/>
  <c r="S246" i="5"/>
  <c r="AC234" i="5"/>
  <c r="AD234" i="5" s="1"/>
  <c r="Y234" i="5"/>
  <c r="AC227" i="5"/>
  <c r="AA227" i="5"/>
  <c r="AD227" i="5" s="1"/>
  <c r="Y227" i="5"/>
  <c r="U227" i="5"/>
  <c r="AL227" i="5" s="1"/>
  <c r="P227" i="5"/>
  <c r="Q227" i="5" s="1"/>
  <c r="T226" i="5"/>
  <c r="S226" i="5"/>
  <c r="U207" i="5" s="1"/>
  <c r="AC214" i="5"/>
  <c r="AD214" i="5" s="1"/>
  <c r="Y214" i="5"/>
  <c r="AC207" i="5"/>
  <c r="AA207" i="5"/>
  <c r="AD207" i="5" s="1"/>
  <c r="Y207" i="5"/>
  <c r="P207" i="5"/>
  <c r="T206" i="5"/>
  <c r="S206" i="5"/>
  <c r="AC194" i="5"/>
  <c r="AA194" i="5"/>
  <c r="AD194" i="5" s="1"/>
  <c r="Y194" i="5"/>
  <c r="AC187" i="5"/>
  <c r="AA187" i="5"/>
  <c r="Y187" i="5"/>
  <c r="U187" i="5"/>
  <c r="P187" i="5"/>
  <c r="Q187" i="5" s="1"/>
  <c r="T186" i="5"/>
  <c r="S186" i="5"/>
  <c r="AC174" i="5"/>
  <c r="AA174" i="5"/>
  <c r="Y174" i="5"/>
  <c r="AC167" i="5"/>
  <c r="AA167" i="5"/>
  <c r="AD167" i="5" s="1"/>
  <c r="Y167" i="5"/>
  <c r="U167" i="5"/>
  <c r="AL167" i="5" s="1"/>
  <c r="P167" i="5"/>
  <c r="Q167" i="5" s="1"/>
  <c r="T166" i="5"/>
  <c r="S166" i="5"/>
  <c r="U147" i="5" s="1"/>
  <c r="AC154" i="5"/>
  <c r="AA154" i="5"/>
  <c r="AD154" i="5" s="1"/>
  <c r="Y154" i="5"/>
  <c r="AC147" i="5"/>
  <c r="AA147" i="5"/>
  <c r="AD147" i="5" s="1"/>
  <c r="Y147" i="5"/>
  <c r="P147" i="5"/>
  <c r="Q147" i="5" s="1"/>
  <c r="AH147" i="5" s="1"/>
  <c r="AH154" i="5" s="1"/>
  <c r="AJ147" i="5" s="1"/>
  <c r="T146" i="5"/>
  <c r="S146" i="5"/>
  <c r="AC134" i="5"/>
  <c r="AA134" i="5"/>
  <c r="AD134" i="5" s="1"/>
  <c r="Y134" i="5"/>
  <c r="AC127" i="5"/>
  <c r="AA127" i="5"/>
  <c r="AD127" i="5" s="1"/>
  <c r="Y127" i="5"/>
  <c r="U127" i="5"/>
  <c r="P127" i="5"/>
  <c r="Q127" i="5" s="1"/>
  <c r="AH127" i="5" s="1"/>
  <c r="AH134" i="5" s="1"/>
  <c r="AJ127" i="5" s="1"/>
  <c r="T126" i="5"/>
  <c r="S126" i="5"/>
  <c r="AC114" i="5"/>
  <c r="AA114" i="5"/>
  <c r="AD114" i="5" s="1"/>
  <c r="Y114" i="5"/>
  <c r="AC107" i="5"/>
  <c r="AA107" i="5"/>
  <c r="Y107" i="5"/>
  <c r="U107" i="5"/>
  <c r="P107" i="5"/>
  <c r="Q107" i="5" s="1"/>
  <c r="T106" i="5"/>
  <c r="S106" i="5"/>
  <c r="AC94" i="5"/>
  <c r="AA94" i="5"/>
  <c r="Y94" i="5"/>
  <c r="AC87" i="5"/>
  <c r="AA87" i="5"/>
  <c r="AD87" i="5" s="1"/>
  <c r="Y87" i="5"/>
  <c r="U87" i="5"/>
  <c r="AL87" i="5" s="1"/>
  <c r="P87" i="5"/>
  <c r="Q87" i="5" s="1"/>
  <c r="T86" i="5"/>
  <c r="S86" i="5"/>
  <c r="U67" i="5" s="1"/>
  <c r="AC74" i="5"/>
  <c r="AA74" i="5"/>
  <c r="AD74" i="5" s="1"/>
  <c r="AC67" i="5"/>
  <c r="AA67" i="5"/>
  <c r="AD67" i="5" s="1"/>
  <c r="Y67" i="5"/>
  <c r="P67" i="5"/>
  <c r="Q67" i="5" s="1"/>
  <c r="AH67" i="5" s="1"/>
  <c r="AH74" i="5" s="1"/>
  <c r="AJ67" i="5" s="1"/>
  <c r="T66" i="5"/>
  <c r="S66" i="5"/>
  <c r="AC47" i="5"/>
  <c r="AA47" i="5"/>
  <c r="AD47" i="5" s="1"/>
  <c r="Y47" i="5"/>
  <c r="U47" i="5"/>
  <c r="AL47" i="5" s="1"/>
  <c r="P47" i="5"/>
  <c r="Q47" i="5" s="1"/>
  <c r="T46" i="5"/>
  <c r="S46" i="5"/>
  <c r="U27" i="5" s="1"/>
  <c r="AC27" i="5"/>
  <c r="AA27" i="5"/>
  <c r="AD27" i="5" s="1"/>
  <c r="Y27" i="5"/>
  <c r="P27" i="5"/>
  <c r="Q27" i="5" s="1"/>
  <c r="AH27" i="5" s="1"/>
  <c r="AJ27" i="5" s="1"/>
  <c r="T26" i="5"/>
  <c r="S26" i="5"/>
  <c r="AC7" i="5"/>
  <c r="AA7" i="5"/>
  <c r="AD7" i="5" s="1"/>
  <c r="Y7" i="5"/>
  <c r="U7" i="5"/>
  <c r="AL7" i="5" s="1"/>
  <c r="P7" i="5"/>
  <c r="Q7" i="5" s="1"/>
  <c r="AD94" i="5" l="1"/>
  <c r="AL107" i="5"/>
  <c r="V107" i="5"/>
  <c r="AM107" i="5" s="1"/>
  <c r="AD107" i="5"/>
  <c r="AL127" i="5"/>
  <c r="V127" i="5"/>
  <c r="AM127" i="5" s="1"/>
  <c r="AD174" i="5"/>
  <c r="AL187" i="5"/>
  <c r="V187" i="5"/>
  <c r="AM187" i="5" s="1"/>
  <c r="AD187" i="5"/>
  <c r="AH187" i="5" s="1"/>
  <c r="AH194" i="5" s="1"/>
  <c r="AJ187" i="5" s="1"/>
  <c r="AL247" i="5"/>
  <c r="V247" i="5"/>
  <c r="AM247" i="5" s="1"/>
  <c r="W307" i="5"/>
  <c r="Q307" i="5"/>
  <c r="AH307" i="5" s="1"/>
  <c r="AH314" i="5" s="1"/>
  <c r="AJ307" i="5" s="1"/>
  <c r="AL307" i="5"/>
  <c r="V307" i="5"/>
  <c r="AM307" i="5" s="1"/>
  <c r="W327" i="5"/>
  <c r="Q327" i="5"/>
  <c r="AH327" i="5" s="1"/>
  <c r="AH334" i="5" s="1"/>
  <c r="AJ327" i="5" s="1"/>
  <c r="AL327" i="5"/>
  <c r="V327" i="5"/>
  <c r="AM327" i="5" s="1"/>
  <c r="V347" i="5"/>
  <c r="AM347" i="5" s="1"/>
  <c r="AL347" i="5"/>
  <c r="AL367" i="5"/>
  <c r="V367" i="5"/>
  <c r="AM367" i="5" s="1"/>
  <c r="AH367" i="5"/>
  <c r="AH374" i="5" s="1"/>
  <c r="AJ367" i="5" s="1"/>
  <c r="AL387" i="5"/>
  <c r="V387" i="5"/>
  <c r="AM387" i="5" s="1"/>
  <c r="AH107" i="5"/>
  <c r="AH114" i="5" s="1"/>
  <c r="AJ107" i="5" s="1"/>
  <c r="AI107" i="5" s="1"/>
  <c r="AK147" i="5"/>
  <c r="AI147" i="5"/>
  <c r="V207" i="5"/>
  <c r="AM207" i="5" s="1"/>
  <c r="AL207" i="5"/>
  <c r="AI67" i="5"/>
  <c r="AK67" i="5"/>
  <c r="AK267" i="5"/>
  <c r="AI267" i="5"/>
  <c r="AL267" i="5"/>
  <c r="V267" i="5"/>
  <c r="AM267" i="5" s="1"/>
  <c r="AK347" i="5"/>
  <c r="AI347" i="5"/>
  <c r="V67" i="5"/>
  <c r="AM67" i="5" s="1"/>
  <c r="AL67" i="5"/>
  <c r="AK107" i="5"/>
  <c r="AI187" i="5"/>
  <c r="AK187" i="5"/>
  <c r="AK287" i="5"/>
  <c r="AI287" i="5"/>
  <c r="AI327" i="5"/>
  <c r="AN327" i="5" s="1"/>
  <c r="AK327" i="5"/>
  <c r="AI27" i="5"/>
  <c r="AK27" i="5"/>
  <c r="AH47" i="5"/>
  <c r="AJ47" i="5" s="1"/>
  <c r="AI367" i="5"/>
  <c r="AK367" i="5"/>
  <c r="AI127" i="5"/>
  <c r="AN127" i="5" s="1"/>
  <c r="AK127" i="5"/>
  <c r="AL147" i="5"/>
  <c r="V147" i="5"/>
  <c r="AM147" i="5" s="1"/>
  <c r="AI307" i="5"/>
  <c r="AN307" i="5" s="1"/>
  <c r="AK307" i="5"/>
  <c r="AI387" i="5"/>
  <c r="AK387" i="5"/>
  <c r="AH7" i="5"/>
  <c r="AJ7" i="5" s="1"/>
  <c r="V27" i="5"/>
  <c r="AM27" i="5" s="1"/>
  <c r="AL27" i="5"/>
  <c r="AH87" i="5"/>
  <c r="AH94" i="5" s="1"/>
  <c r="AJ87" i="5" s="1"/>
  <c r="W147" i="5"/>
  <c r="AH167" i="5"/>
  <c r="AH174" i="5" s="1"/>
  <c r="AJ167" i="5" s="1"/>
  <c r="AH227" i="5"/>
  <c r="AH234" i="5" s="1"/>
  <c r="AJ227" i="5" s="1"/>
  <c r="Q207" i="5"/>
  <c r="AH207" i="5" s="1"/>
  <c r="AH214" i="5" s="1"/>
  <c r="AJ207" i="5" s="1"/>
  <c r="V227" i="5"/>
  <c r="AM227" i="5" s="1"/>
  <c r="Q247" i="5"/>
  <c r="AH247" i="5" s="1"/>
  <c r="AH254" i="5" s="1"/>
  <c r="AJ247" i="5" s="1"/>
  <c r="V287" i="5"/>
  <c r="AM287" i="5" s="1"/>
  <c r="V7" i="5"/>
  <c r="AM7" i="5" s="1"/>
  <c r="V47" i="5"/>
  <c r="AM47" i="5" s="1"/>
  <c r="V167" i="5"/>
  <c r="AM167" i="5" s="1"/>
  <c r="W127" i="5"/>
  <c r="V87" i="5"/>
  <c r="AM87" i="5" s="1"/>
  <c r="AK247" i="5" l="1"/>
  <c r="AI247" i="5"/>
  <c r="AK227" i="5"/>
  <c r="AI227" i="5"/>
  <c r="AI87" i="5"/>
  <c r="AK87" i="5"/>
  <c r="AI167" i="5"/>
  <c r="AK167" i="5"/>
  <c r="AN147" i="5"/>
  <c r="AI207" i="5"/>
  <c r="AK207" i="5"/>
  <c r="AK7" i="5"/>
  <c r="AI7" i="5"/>
  <c r="AK47" i="5"/>
  <c r="AI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tc={9077126F-DEAA-45EE-B8D6-798064792E76}</author>
    <author>tc={06E4EEE8-E260-442D-9AB4-8EAAC070C52F}</author>
    <author>tc={CCDC39A4-E335-470D-A55D-804A0EC34F5D}</author>
    <author>tc={7F906A6C-B85E-46B8-8D30-3A4513183D9A}</author>
    <author>tc={C15B2AEE-C67B-4118-9873-74C4BB4BB4EB}</author>
    <author>tc={375DF14B-92D9-49DC-A4F4-7A590FE0C21E}</author>
    <author>tc={5769BF00-F04B-4F2B-9F3C-35F1D41D3EDD}</author>
    <author>tc={21796ABE-4F12-42BF-BB72-8037A2770690}</author>
    <author>tc={03B14375-A387-4FD3-B1D5-9DBC53C0DD25}</author>
    <author>tc={D15232EB-3080-4336-83A9-1F29F3ADAAE9}</author>
    <author>tc={A2BB8541-C72B-4B18-867C-A48E8064932F}</author>
    <author>tc={7DE34C04-7314-4AAC-9B45-0975B3678627}</author>
    <author>tc={FBE01831-4C6E-4B96-BB0D-AB56588A10AD}</author>
    <author>tc={4BD64DD5-6B87-49DA-AA9F-838DF0323F6D}</author>
  </authors>
  <commentList>
    <comment ref="X5" authorId="0" shapeId="0" xr:uid="{9077126F-DEAA-45EE-B8D6-798064792E76}">
      <text>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text>
    </comment>
    <comment ref="Y5" authorId="1" shapeId="0" xr:uid="{06E4EEE8-E260-442D-9AB4-8EAAC070C52F}">
      <text>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text>
    </comment>
    <comment ref="AH5" authorId="2" shapeId="0" xr:uid="{CCDC39A4-E335-470D-A55D-804A0EC34F5D}">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7F906A6C-B85E-46B8-8D30-3A4513183D9A}">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text>
    </comment>
    <comment ref="K6" authorId="4" shapeId="0" xr:uid="{C15B2AEE-C67B-4118-9873-74C4BB4BB4EB}">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text>
    </comment>
    <comment ref="L6" authorId="5" shapeId="0" xr:uid="{375DF14B-92D9-49DC-A4F4-7A590FE0C21E}">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text>
    </comment>
    <comment ref="M6" authorId="6" shapeId="0" xr:uid="{5769BF00-F04B-4F2B-9F3C-35F1D41D3EDD}">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21796ABE-4F12-42BF-BB72-8037A2770690}">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text>
    </comment>
    <comment ref="O6" authorId="8" shapeId="0" xr:uid="{03B14375-A387-4FD3-B1D5-9DBC53C0DD25}">
      <text>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text>
    </comment>
    <comment ref="P6" authorId="9" shapeId="0" xr:uid="{D15232EB-3080-4336-83A9-1F29F3ADAAE9}">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text>
    </comment>
    <comment ref="Z6" authorId="10" shapeId="0" xr:uid="{A2BB8541-C72B-4B18-867C-A48E8064932F}">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7DE34C04-7314-4AAC-9B45-0975B3678627}">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FBE01831-4C6E-4B96-BB0D-AB56588A10AD}">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4BD64DD5-6B87-49DA-AA9F-838DF0323F6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<sst xmlns="http://schemas.openxmlformats.org/spreadsheetml/2006/main" count="2829" uniqueCount="1146">
  <si>
    <t>Tratamiento</t>
  </si>
  <si>
    <t>Estado</t>
  </si>
  <si>
    <t>Control documental del riesgo</t>
  </si>
  <si>
    <t>Estado del Riesgo</t>
  </si>
  <si>
    <t>Automatico</t>
  </si>
  <si>
    <t>Documentado</t>
  </si>
  <si>
    <t>Continua</t>
  </si>
  <si>
    <t>Con registro</t>
  </si>
  <si>
    <r>
      <t xml:space="preserve">Reducir: </t>
    </r>
    <r>
      <rPr>
        <sz val="12"/>
        <rFont val="Arial"/>
        <family val="2"/>
      </rPr>
      <t>Despues de realizar un analisis y cosiderar que el nivel de riesgo es alto, se determina tratarlo mediante transferencia o mitigación del mismo</t>
    </r>
  </si>
  <si>
    <t>Sin iniciar</t>
  </si>
  <si>
    <t xml:space="preserve">Vigente </t>
  </si>
  <si>
    <t>Controlado</t>
  </si>
  <si>
    <t>Manual</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</si>
  <si>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</si>
  <si>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</si>
  <si>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</si>
  <si>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</si>
  <si>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</si>
  <si>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</si>
  <si>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</si>
  <si>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</si>
  <si>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</si>
  <si>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</si>
  <si>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</si>
  <si>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</si>
  <si>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</si>
  <si>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</si>
  <si>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</si>
  <si>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</si>
  <si>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</si>
  <si>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</si>
  <si>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</si>
  <si>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</si>
  <si>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</si>
  <si>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</si>
  <si>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</si>
  <si>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</si>
  <si>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</si>
  <si>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</si>
  <si>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</si>
  <si>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</si>
  <si>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</si>
  <si>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</si>
  <si>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</si>
  <si>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</si>
  <si>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</si>
  <si>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</si>
  <si>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</si>
  <si>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</si>
  <si>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</si>
  <si>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</si>
  <si>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</si>
  <si>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</si>
  <si>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</si>
  <si>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</si>
  <si>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</si>
  <si>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</si>
  <si>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</si>
  <si>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</si>
  <si>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</si>
  <si>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</si>
  <si>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</si>
  <si>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</si>
  <si>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</si>
  <si>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</si>
  <si>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</si>
  <si>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</si>
  <si>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</si>
  <si>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</si>
  <si>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</si>
  <si>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</si>
  <si>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</si>
  <si>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</si>
  <si>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</si>
  <si>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</si>
  <si>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</si>
  <si>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</si>
  <si>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</si>
  <si>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</si>
  <si>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</si>
  <si>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</si>
  <si>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</si>
  <si>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</si>
  <si>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</si>
  <si>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</si>
  <si>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</si>
  <si>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</si>
  <si>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</si>
  <si>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</si>
  <si>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</si>
  <si>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</si>
  <si>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</si>
  <si>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</si>
  <si>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</si>
  <si>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</si>
  <si>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</si>
  <si>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</si>
  <si>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</si>
  <si>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</si>
  <si>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</si>
  <si>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</si>
  <si>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</si>
  <si>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</si>
  <si>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</si>
  <si>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</si>
  <si>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</si>
  <si>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</si>
  <si>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</si>
  <si>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</si>
  <si>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</si>
  <si>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</si>
  <si>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</si>
  <si>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</si>
  <si>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Responsables</t>
  </si>
  <si>
    <t>Oficina de Control Disciplinario Interno/ Subdirección Gestión Corporativa/Atención al Ciudadano.</t>
  </si>
  <si>
    <t>Oficina Asesora de Planeación</t>
  </si>
  <si>
    <t>Dirección/Gestión de comunicación</t>
  </si>
  <si>
    <t>Oficina Asesora Jurídica</t>
  </si>
  <si>
    <t>Subdirección Gestión Corporativa/Atención al Ciudadano.</t>
  </si>
  <si>
    <t>Subdirección Gestión Corporativa/Tecnologías</t>
  </si>
  <si>
    <t>Subdirección Gestión Corporativa/Talento Humano</t>
  </si>
  <si>
    <t>Subdirección Gestión Corporativa/Contratación</t>
  </si>
  <si>
    <t>Oficina de Control Disciplinario Interno</t>
  </si>
  <si>
    <t>Subdirección de Cultura Ciudadana y Gestión del Conocimiento/Participación</t>
  </si>
  <si>
    <t>Subdirección de Cultura Ciudadana y Gestión del Conocimiento/Educación</t>
  </si>
  <si>
    <t>Subdirección Gestión Corporativa</t>
  </si>
  <si>
    <r>
      <rPr>
        <b/>
        <sz val="22"/>
        <rFont val="Arial"/>
        <family val="2"/>
      </rPr>
      <t>PLAN ANTICORRUPCIÓN Y DE ATENCIÓN AL CIUDADANO (PAAC)</t>
    </r>
    <r>
      <rPr>
        <b/>
        <sz val="22"/>
        <color theme="1"/>
        <rFont val="Arial"/>
        <family val="2"/>
      </rPr>
      <t xml:space="preserve">
2023</t>
    </r>
  </si>
  <si>
    <t>COMPONENTE 1: MECANISMOS PARA LA TRANSPARENCIA Y ACCESO A LA INFORMACIÓN</t>
  </si>
  <si>
    <t>FECHA PROGRAMADA</t>
  </si>
  <si>
    <t>SEGUIMIENTO I CUATRIMESTRE Fecha: ________________</t>
  </si>
  <si>
    <t>SEGUIMIENTO II CUATRIMESTRE Fecha: ________________</t>
  </si>
  <si>
    <t>SEGUIMIENTO III CUATRIMESTRE  Fecha: ________________</t>
  </si>
  <si>
    <t>COMPONENTE</t>
  </si>
  <si>
    <t>SUBCOMPONENTE/PROCESOS</t>
  </si>
  <si>
    <t>ID</t>
  </si>
  <si>
    <t>No.</t>
  </si>
  <si>
    <t>ACTIVIDADES</t>
  </si>
  <si>
    <t>META PRODUCTO</t>
  </si>
  <si>
    <t>EVIDENCIA</t>
  </si>
  <si>
    <t>RESPONSABLE</t>
  </si>
  <si>
    <t>ENE.</t>
  </si>
  <si>
    <t>FEB</t>
  </si>
  <si>
    <t>MAR</t>
  </si>
  <si>
    <t>ABRIL</t>
  </si>
  <si>
    <t>MAY</t>
  </si>
  <si>
    <t>JUN</t>
  </si>
  <si>
    <t>JUL</t>
  </si>
  <si>
    <t>AGO</t>
  </si>
  <si>
    <t>SEP</t>
  </si>
  <si>
    <t>OCT</t>
  </si>
  <si>
    <t>NOV</t>
  </si>
  <si>
    <t>DIC</t>
  </si>
  <si>
    <t>AUTOCONTROL 
(LIDER PROCESO)</t>
  </si>
  <si>
    <t>MONITOREO
(OAP)</t>
  </si>
  <si>
    <t>SEGUIMIENTO
(CONTROL INTERNO)</t>
  </si>
  <si>
    <t xml:space="preserve">% AVANCE </t>
  </si>
  <si>
    <t>MECANISMOS PARA LA TRANSPARENCIA Y ACESSO A LA INFORMACIÓN</t>
  </si>
  <si>
    <t>Lineamiento de transparencia activa</t>
  </si>
  <si>
    <t>PAAC01</t>
  </si>
  <si>
    <t>1.1.1</t>
  </si>
  <si>
    <t xml:space="preserve">Reportar seguimiento a la Secretaría General  de manera integral a todas las acciones de Plan de Acción General de la implementación de GABO </t>
  </si>
  <si>
    <t>Dos (2) seguimientos reportados a la Secretaría General de la Alcaldía Mayor</t>
  </si>
  <si>
    <t>Oficio de reporte, seguimientos, correos electrónicos.</t>
  </si>
  <si>
    <t>En cumplimiento del Plan de acción general de Gobierno Abierto se realizó desde la Oficina Asesora de Planeación la solicitud interna para la consolidación del reporte y de las evidencias correspondiente al último trimestre de 2022 y el primer trimestre de 2023. El reporte se remitió a la Secretaría General de la Alcaldía Mayor a través del siguiente link, en atención a las instrucciones impartidas por la Secretaría General: https://alcaldiabogota-my.sharepoint.com/:x:/r/personal/comunigab_alcaldiabogota_gov_co/_layouts/15/Doc.aspx?sourcedoc=%7BCB26D05E-BF88-4626-820A-8287C458CAF5%7D&amp;file=16.%20IDPYBA-%20Seguimiento%202023.xlsx&amp;action=default&amp;mobileredirect=true</t>
  </si>
  <si>
    <t>Se evidencia cumplimiento de la actividad con base en las evidencias presentadas.</t>
  </si>
  <si>
    <t xml:space="preserve">De acuerdo con la meta producto y de las evidencias aportadas, se está dando cumplimiento a la actividad. Se recomienda continuar con el seguimiento periódico de la estrategia, revisar los responsables del compromiso específicamente el  tema "Seguimiento desde cada entidad distrital para conocer al estado de las denuncias de corrupción con una periodicidad de
mínimo seis (6) meses." y el de "Implementar protocolo de armonización de canales de recepción de denuncias" que tendría que tener un acompañamiento de control disciplinario interno. </t>
  </si>
  <si>
    <t>En cumplimiento del Plan de acción general de Gobierno Abierto se realizó desde la Oficina Asesora de Planeación la solicitud interna para la consolidación del reporte y de las evidencias correspondiente primer y segundo trimestre 2023, así mismo la retroalimentación del reporte del II trimestre. El reporte se remitió a la Secretaría General de la Alcaldía Mayor a través del siguiente link, en atención a las instrucciones impartidas por la Secretaría General: https://alcaldiabogota-my.sharepoint.com/:x:/r/personal/comunigab_alcaldiabogota_gov_co/_layouts/15/Doc.aspx?sourcedoc=%7BCB26D05E-BF88-4626-820A-8287C458CAF5%7D&amp;file=16.%20IDPYBA-%20Seguimiento%202023.xlsx&amp;action=default&amp;mobileredirect=true</t>
  </si>
  <si>
    <t>De acuerdo con las evidencias aportadas se da cumplimiento a la acción, sin embargo, como recomendación los correos que se elaboren hacia entidades externas lo realicen desde los correos de los subdirectores, jefes de oficina o asesores, con el fin de tener la trazabilidad de la información.</t>
  </si>
  <si>
    <t>En cumplimiento del Plan de acción general de Gobierno Abierto se realizó desde la Oficina Asesora de Planeación la realizó el reporte del III trimestre 2023, así mismo la retroalimentación del reporte del III trimestre. Los reportes se remitieron a la Secretaría General de la Alcaldía Mayor a través del siguiente link, en atención a las instrucciones impartidas por la Secretaría General: https://alcaldiabogota-my.sharepoint.com/:x:/r/personal/comunigab_alcaldiabogota_gov_co/_layouts/15/Doc.aspx?sourcedoc=%7BCB26D05E-BF88-4626-820A-8287C458CAF5%7D&amp;file=16.%20IDPYBA-%20Seguimiento%202023.xlsx&amp;action=default&amp;mobileredirect=true</t>
  </si>
  <si>
    <t>De acuerdo a las evidencias se observa cumplimiento de la actividad.</t>
  </si>
  <si>
    <r>
      <rPr>
        <sz val="12"/>
        <color rgb="FF000000"/>
        <rFont val="Arial"/>
        <family val="2"/>
      </rPr>
      <t>Se observa cumplimiento oportuno de la información, se recomienda tener en cuenta los lineamientos de la Secretaría General frente a "</t>
    </r>
    <r>
      <rPr>
        <i/>
        <sz val="12"/>
        <color rgb="FF000000"/>
        <rFont val="Arial"/>
        <family val="2"/>
      </rPr>
      <t>Se han reportado soportes coherentes y de calidad, sin embargo, se sugiere revisar el 
reporte de los indicadores indeterminados, ya que no se evidencia ni en la matriz ni en el 
repositorio de información los soportes programados para determinar el cumplimiento en 
dichos indicadores. Se recomienda para todos los indicadores que aplican para este 
reporte diligenciar en detalle las casillas del avance cualitativo para el corte y la vigencia."</t>
    </r>
  </si>
  <si>
    <t>PAAC02</t>
  </si>
  <si>
    <t>1.1.2</t>
  </si>
  <si>
    <t>Mantener informado al ciudadano de los canales de atención y los mecanismos para presentar las PQRSD con lenguaje claro, entendible y didáctico.</t>
  </si>
  <si>
    <t xml:space="preserve"> Piezas de comunicación divulgadas a través de las redes sociales</t>
  </si>
  <si>
    <t>Piezas de comunicación</t>
  </si>
  <si>
    <t>De forma diaria se realiza la publicación de información de la entidad, un total de 3248 publicaciones se han realizado a través de los perfiles oficiales del Instituto en el periodo reportado.</t>
  </si>
  <si>
    <r>
      <rPr>
        <sz val="12"/>
        <color rgb="FF000000"/>
        <rFont val="Arial"/>
        <family val="2"/>
      </rPr>
      <t xml:space="preserve">Se observa cumplimiento de la actividad, la cual es respaldada por las evidencias presentadas por el proceso. Se recomienda que cuando se presente el desarrollo del autocontrol se centre en la actividad que es </t>
    </r>
    <r>
      <rPr>
        <i/>
        <sz val="12"/>
        <color rgb="FF000000"/>
        <rFont val="Arial"/>
        <family val="2"/>
      </rPr>
      <t>"Mantener informado al ciudadano de los canales de atención y los mecanismos para presentar las PQRSD con lenguaje claro, entendible y didáctico"</t>
    </r>
    <r>
      <rPr>
        <sz val="12"/>
        <color rgb="FF000000"/>
        <rFont val="Arial"/>
        <family val="2"/>
      </rPr>
      <t>, pues lo que se observa en las evidencias es el total de lo que comunicaciones saca en redes, no solo de la actividad antes señalada. Importante tener el acompañamiento del proceso de atención al ciudadano.</t>
    </r>
  </si>
  <si>
    <t>En el periodo comprendido entre mayo y agosto de 2023, se han realizado un total de 4254 publicaciones se han realizado a través de los perfiles oficiales del Instituto así:  Facebook: 1321, Instagram: 1775 y Twitter: 1158</t>
  </si>
  <si>
    <t>Se evidencia cumplimiento de la actividad con soportes del entregable asociado.</t>
  </si>
  <si>
    <t>Revisadas las redes sociales existen piezas comunicativas frente a la información al ciudadano sobre los canales para recibir PQRS, se recomienda que la evidencia que se aporte sea relacionado con la acción que se revisa.</t>
  </si>
  <si>
    <t>De manera permanente se publican piezas de comunicación en las Redes Sociales del Instituto divulgando los canales de atención al ciudadano y se fija un banner en la página web del IDPYBA</t>
  </si>
  <si>
    <t>De acuerdo a la evidencia presentada, se da cumplimeinto a la actividad.</t>
  </si>
  <si>
    <t>Se observa dentro de las evidencia presentadas el cumplimiento de la actividad</t>
  </si>
  <si>
    <t>PAAC03</t>
  </si>
  <si>
    <t>1.1.3</t>
  </si>
  <si>
    <t>Publicar en la sede electrónica en el menú de trasparencia la  base de datos de información contractual contenida en el portal del SECOP II.</t>
  </si>
  <si>
    <t>Doce (12) publicaciones en la sede electrónica la información contractual contenida en  el portal del SECOP II.</t>
  </si>
  <si>
    <t>Publicaciones sede electrónica</t>
  </si>
  <si>
    <t>Se remite a la mesa de ayuda de Gestión Tecnológica las bases de datos de seguimiento a la contratación de la Entidad y se hace seguimiento de su publicación- Evidencia: base de datos y soporte de enero a abril. 
Se encuentra disponible en el siguiente enlace: https://www.animalesbog.gov.co/transparencia/contratacion/informacion_contractual</t>
  </si>
  <si>
    <t>Se evidencia cumplimiento de la actividad con  soportes del entregable asociado.</t>
  </si>
  <si>
    <t>Revisada la sede electrónica del Instituto en los numerales 3,2,1 y 3,2,4 se observa  la publicación actualizada de la información contractual.</t>
  </si>
  <si>
    <t xml:space="preserve">Se remite a la mesa de ayuda de Gestión Tecnológica las bases de datos de seguimiento a la contratación de la Entidad y se hace seguimiento de su publicación- Evidencia: base de datos y soporte de mayo a agosto de 2023.
Se encuentra disponible en el siguiente enlace: https://www.animalesbog.gov.co/transparencia/contratacion/informacion_contractual 
</t>
  </si>
  <si>
    <t>Se observa en la sede elctrónica el redireccionamiento al SECOP II en el numeral 3.2.1</t>
  </si>
  <si>
    <t>Se remite a la mesa de ayuda de Gestión Tecnológica las bases de datos de seguimiento a la contratación de la Entidad y se hace seguimiento de su publicación- Evidencia: base de datos y soporte -  es importante aclarar que la emisiòn de la informaciòn del mes de diciembre se realiza terminada la vigencia . 
Se encuentra disponible en el siguiente enlace: https://www.animalesbog.gov.co/transparencia/contratacion/informacion_contractual</t>
  </si>
  <si>
    <t>De acuerdo a la evidencias sumistrada, se observa el cumplimiento de la actividad.</t>
  </si>
  <si>
    <t>Dentro de las evidencias presentadas se encuentra la base de datos y se revisa la sede electrónica la cual esta actualizada a noviembre de 2023</t>
  </si>
  <si>
    <t>PAAC04</t>
  </si>
  <si>
    <t>1.1.4</t>
  </si>
  <si>
    <t>Publicar en la sede electrónica el directorio de contratistas vigentes en el menú "nosotros".</t>
  </si>
  <si>
    <t>Dos (2) actualizaciones del directorio de contratistas en la sede electrónica.</t>
  </si>
  <si>
    <t xml:space="preserve">Se remite a la mesa de ayuda de Gestión Tecnológica las bases de datos con directorio de contratista y se hace seguimiento de su publicación- Evidencia: base de datos y soporte de enero a abril. </t>
  </si>
  <si>
    <t>La actividad no estaba programada para el periodo de reporte, sin embargo; en observancia de las evidencias se puede corroborar que el proceso viene ejecutando la actividad formulada.</t>
  </si>
  <si>
    <t>Se observa el cumplimiento de la acción, se recomienda continuar con la actualización  mensualmente</t>
  </si>
  <si>
    <t xml:space="preserve">
Se remite a la mesa de ayuda de Gestión Tecnológica las bases de datos con directorio de contratista y se hace seguimiento de su publicación- Evidencia: base de datos y soporte de mayo a agosto de 2023 . 
</t>
  </si>
  <si>
    <t>Se revisa la sede electrónica en el enlace https://www.animalesbog.gov.co/transparencia/organizacion/directorio-funcionarios, donde se observa la actualización de la base de datos de los contratistas al mes de junio de 2023.</t>
  </si>
  <si>
    <t xml:space="preserve">Se remite a la mesa de ayuda de Gestión Tecnológica las bases de datos con directorio de contratista y se hace seguimiento de su publicación- Evidencia: base de datos y soporte. es importante aclarar que la emisiòn de la informaciòn del mes de diciembre se realiza terminada la vigencia . https://www.animalesbog.gov.co/transparencia/organizacion/directorio-funcionarios </t>
  </si>
  <si>
    <t>PAAC05</t>
  </si>
  <si>
    <t>1.1.5</t>
  </si>
  <si>
    <t>Realizar la revisión y actualización de la información publicada en el SUIT.</t>
  </si>
  <si>
    <t>Revisión y actualización de la información publicada en el SUIT de los trámites y otros procedimientos administrativos.</t>
  </si>
  <si>
    <t xml:space="preserve">Formatos integrados actualizados. </t>
  </si>
  <si>
    <t>NA</t>
  </si>
  <si>
    <t>Se realizó durante el primer semestre de la vigencia actualización de los formatos integrados de los siguientes trámites y otros procedimientos administrativos en el Sistema Único de Información de Trámites - SUIT:
-Adopción de Animales Domésticos
-Servicio Social Estudiantil Obligatorio en protección y bienestar animal
-Esterilización canina y felina</t>
  </si>
  <si>
    <t xml:space="preserve">Se realiza el seguimiento en el SUIT del servicio social estudiantil, quedando actualizado en la pregunta 3 de actualización del trámite en el SUIT incluyendo la mejora (http://tramites1.suit.gov.co/racionalizacion-web/faces/gestionracionalizacion/racionalizacion_seguimiento.jsf?_adf.ctrl-state=1738njtdl2_3), se recomienda atualizar el procedimiento para socializarlo a la ciudadanía. </t>
  </si>
  <si>
    <t xml:space="preserve">Se realizó actualización de los formatos integrados de los siguientes trámites y otros procedimientos administrativos en el Sistema Único de Información de Trámites - SUIT, en cumplimiento de la estrategia de lenguaje claro.
-Adopción de Animales Domésticos
-Servicio Social Estudiantil Obligatorio en protección y bienestar animal
-Esterilización canina y felina.
</t>
  </si>
  <si>
    <t xml:space="preserve">Se realiza seguimiento a las preguntas 4, 5 y 6 del SUIT y se recomienda comtinuar con la actualización y revisión de los trámites, reportando el resultado de los indicadores </t>
  </si>
  <si>
    <t>PAAC06</t>
  </si>
  <si>
    <t>1.1.6</t>
  </si>
  <si>
    <t xml:space="preserve">Informar las actualizaciones y cambios normativos a través de la página web del Instituto.  </t>
  </si>
  <si>
    <t>Normograma publicado con control de cambios</t>
  </si>
  <si>
    <t>Normograma publicado con control de cambios en la sede electrónica</t>
  </si>
  <si>
    <t xml:space="preserve">Se realizó la revisión del normograma mes a mes durante este primer cuatrimestre, identificando en el último mes la necesidad de incluir lo relacionado con el Acuerdo 885 de 2023, por lo cual se realiza la actualización interna del Excel de asuntos normativos, para posteriormente solicitar la actualización en página web a sistemas. </t>
  </si>
  <si>
    <t>Se verifica la publicación de la actualización del nomograma en la sede electrónica y de acuerdo a las evidencias presentadas se observa cumplimiento a la actividad.</t>
  </si>
  <si>
    <t>Se recomienda revisar las fechas de actualización del normograma, como quiera que el memorando de solicitud de publicación esta dado en el mes de mayo de 2023 y la acción estaba para desarrollar en el mes de abril. 
Frente al normograma se revisa y se observa que los acuerdos del Consejo Directivo se encuentran a 2021, al igual que los actos administrativos internos, se recomienda la actualización de la información.</t>
  </si>
  <si>
    <t>Se realizó la revisión del normograma mes a mes durante el segundo cuatrimestre, identificando en el último mes la necesidad de incluir lo relacionado con la Ley 2318 del 25 de agosto de 2023, “POR MEDIO DE LA CUAL SE PROHIBE EL USO DE ANIMALES PARA DISUADIR MANIFESTACIONES, MOTINES Y ASONADAS Y SE DICTAN OTRAS DISPOSICIONES”, es por lo anterior que se realiza la revisión de la misma y actualización interna del Excel de asuntos normativos, para posteriormente solicitar la actualización en página web a sistemas, la cual por términos saldrá fuera del periodo de este reporte que va hasta el 31 de agosto.</t>
  </si>
  <si>
    <t>Se evidencia actualización interna del normograma, sin embargo; no se realizó la actualización en la sede electrónica. Se sugiere al proceso realizar esta actividad.</t>
  </si>
  <si>
    <t>Se recomienda la actualización permanente de la normatividad en la sede electrónica. De acuerdo con el informe presentado por la Procuraduría General de la Nación, el porcentaje de avance esta en 83.3%, obteniendo busqueda de normas un puntaje de 50 y proyecto de normas para comentarios 66.7.</t>
  </si>
  <si>
    <t>Se realizó la revisión del normograma mes a mes durante el tercer cuatrimestre, identificando la necesidad de actualización e inclución de varias normas, por lo anterior se realiza la actualización desde el equipo de asuntos normativos, y se solicitar la actualización en página web a sistemas, la cual se realiza según correo el día 17 de noviembre de 2023 tal como reposa en las evidencias.</t>
  </si>
  <si>
    <t>De acuerdo a las evidencias presentadas se da cumplimiento a la actividad</t>
  </si>
  <si>
    <t xml:space="preserve">Se observa que con fecha 17 de noviembre la Oficna Jirídica remite a publicación de la sede electrónica la actualización del normograma, dando cumplimiento a la actividad </t>
  </si>
  <si>
    <t>PAAC07</t>
  </si>
  <si>
    <t>1.1.7</t>
  </si>
  <si>
    <t>Realizar reporte de gestión permanente en la sede electrónica del Instituto.</t>
  </si>
  <si>
    <t>Reportes mensuales en la sede electrónica de gestión.</t>
  </si>
  <si>
    <t>Reportes mensuales y piezas de divulgación.</t>
  </si>
  <si>
    <t>Se realizó diariamente de la actualización del reporte de la Subdirección de Atención a la Fauna, y de forma mensual los correspondientes a la Oficina Asesora Jurídica, la Subdirección de Cultura Ciudadana, la Gestión del Conocimiento y la Subdirección de Gestión Corporativa.</t>
  </si>
  <si>
    <t>Se puede constatar el cumplimiento de la actividad realizando la validación en el siguiente enlace en la sede electrónica https://www.animalesbog.gov.co/content/reporte-diario-gestion y evidencias presentadas.</t>
  </si>
  <si>
    <t xml:space="preserve">Se observa cumplimiento de la actividad en la sede electrónica </t>
  </si>
  <si>
    <t xml:space="preserve">Se realizó esta  actividad hasta el mes de julio, ya que por disposición de la dirección se propone rediseñar ese espacio para generar mayor interacción con la ciudadanía. </t>
  </si>
  <si>
    <t>Se evidencia cumplimiento con base en las evidencias presentadas y la validación en la sede electrónica hasta el mes de julio, se sugiere cargar la evidencia donde se observe la solicitud de la Dirección para este rediseño y su avance.</t>
  </si>
  <si>
    <t xml:space="preserve">De acuerdo con los lineamientos de la Dirección se recomienda proceder con el rediseño para poder contar con esta informaicón en los próximos meses </t>
  </si>
  <si>
    <t xml:space="preserve">Se realizó esta  actividad hasta el mes de julio, bajo la competencia de la depencia de comunicaciones. Sin embargo, por iniciativa de la Dirección General y bajo el trabajo articulado entre la Oficina Asesora de Planeación y la Subdirección de Atención a la Fauna, se creó la Operación "Estadísticas sobre Atención a Animales en Bogotá", para la entrega oportuna de información veraz y transparente a la ciudadanía en el módulo del Observatorio PYBA. Con relación a este nuevo reporte, la dependencia de comunicaciones elaboró boletín de prensa que fue publicado en la página web de la entidad. 
</t>
  </si>
  <si>
    <t xml:space="preserve">Se da cumplimiento a la actividad, sin embargo es importante recomienda la actualización de la actividad </t>
  </si>
  <si>
    <t>Lineamiento de transparencia pasiva</t>
  </si>
  <si>
    <t>PAAC08</t>
  </si>
  <si>
    <t>1.2.1</t>
  </si>
  <si>
    <t>Desarrollar una sensibilización sobre políticas de prevención del daño antijurídico dirigida a servidoras, servidores y colaboradores del Instituto Distrital de Protección y Bienestar Animal.</t>
  </si>
  <si>
    <t>(1) Sensibilización sobre políticas de prevención del daño jurídico.</t>
  </si>
  <si>
    <t>Correo electrónico de convocatoria, listados de asistencia.</t>
  </si>
  <si>
    <t>Se realizó socialización de la Política Institucional de Prevención del Daño Antijurídico (PPDA) los días 21 de febrero y 31 de marzo de 2023 en relación con asuntos misionales y contrato realidad y transparencia en la contratación. Así mismo se realizó la publicación en la página web de la entidad de la PPDA.</t>
  </si>
  <si>
    <t>Se observa el cumplimiento de la actividad. 
La Agencia Nacional de Defensa Jurídica del Estado emitió la Circular 03 del 1 de marzo de 2023, en la cual dan lineamientos para prevenir la configuración del contrato realidad, así mismo, la Secretaría Jurídica Distrital expidió la Circular 003 de 2023 adoptando la Política de compras y contratación pública para el Distrito Capital, donde se expone sobre la prevención del daño antijurídico, normas importantes para su revisión, por lo que se recomienda su socialización a la alta dirección</t>
  </si>
  <si>
    <t>Se realizó socialización de la Política Institucional de Prevención del Daño Antijurídico (PPDA) a toda la entidad mediante la difusión de la Circular 007 del 23 de mayo en relación con los lineamientos en materia de Contrato Realidad, dando alcance a la Circular 28 de 2022. Se realiza difusión masiva por correo institucional, de las piezas informativas sobre la PPDA para asuntos misionales el 28 de agosto de 2023.</t>
  </si>
  <si>
    <t>De acuerdo al cronograma esta actividad no estaba programada para el II cuatrimestre de la vigencia 2023, sin embargo; se evidencias los soportes de cumplimiento.</t>
  </si>
  <si>
    <t>Se observa que se ha socializado mediante piezas comunicativas através de correo electrónico  institucional, se recomienda revisar la acción y la interpretación que puede generar cuando lo que se señala como evidencia es Correo electrónico de convocatoria, listados de asistencia.</t>
  </si>
  <si>
    <t xml:space="preserve">Se realizaron (2) socializaciones de la PPDA una de fecha 23 de octubre mediante memorando difundido al listado general y otra presencial el 7 de noviembre en la UCA. Asi mismo se realizó (1) socialización de la actualización de la PDJ de fecha 23 de octubre mediante memorando difundido al listado general. </t>
  </si>
  <si>
    <t>No se encotraba programada la actividad para este cuatrimestre, sin embargo de acuerdo a las evidencias se observa cumplimiento.</t>
  </si>
  <si>
    <t xml:space="preserve">Se realiza la actividad, siendo necesaria para socializar a funcionarios y contratistas del instituto </t>
  </si>
  <si>
    <t>Elaboración de instrumentos de gestión de información</t>
  </si>
  <si>
    <t>PAAC09</t>
  </si>
  <si>
    <t>1.3.1</t>
  </si>
  <si>
    <t>Adoptar y actualizar 
1. Registro o inventario de activos de información
2. Esquema de publicación de Información
3. Índice de Información clasificada y reservada</t>
  </si>
  <si>
    <t>Registro o inventario de activos de información
Esquema de publicación de Información
Índice de Información Clasificada y reservada</t>
  </si>
  <si>
    <t>Registro o inventario de activos de información 
Esquema de publicación de Información
Índice de Información Clasificada y reservada</t>
  </si>
  <si>
    <t xml:space="preserve">Se sugiere revisar el cronograma de cumplimiento de esta acción, como quiera que a la fecha la información que se encuentra en la sede electrónica esta desactualizada, y es de cumplimiento normativo. </t>
  </si>
  <si>
    <t>Durante este periodo se realizó aprobación y formalización del procedimiento PA04-PR07 y formato PA04-PR-F01 en el SIG, de acuerdo los lineamientos establecidos por MIPG y el modelo de Seguridad y Privacidad de la Información establecido por el MinTIC para los activos de información. Para iniciar con las jornadas de capacitación y actualización de la matriz de la vigencia anterior.</t>
  </si>
  <si>
    <t xml:space="preserve">Se reitera la sugerencia de  revisar el cronograma de cumplimiento de esta acción, como quiera que a la fecha la información que se encuentra en la sede electrónica esta desactualizada, y es de cumplimiento normativo. </t>
  </si>
  <si>
    <t>Se efectuó la consolidación, actualización y aprobación  de la matriz de inventarios e índice de información clasificada y reservada, mediante cómite de Gestión y Desempeño del 27 de diciembre.</t>
  </si>
  <si>
    <t>De acuerdo a las evidencias presentadas se da cumplimento a la actividad</t>
  </si>
  <si>
    <t>Esta actividad se tenía programada para octubre, sin embargo solicitan mediante memorando a la oficina jurídica el 27 de noviembre de 2023 la revisión de la información, siendo aprobada en Comité de Gestión y Desempeño del 27 de diciembre la matríz de inventarios e indice de información reservada, por lo cual se cumplio parcial ya que la actividad contemplaba Adoptar y actualizar 
1. Registro o inventario de activos de información
2. Esquema de publicación de Información
3. Índice de Información clasificada y reservada.</t>
  </si>
  <si>
    <t>Criterio diferencial de accesibilidad</t>
  </si>
  <si>
    <t>PAAC10</t>
  </si>
  <si>
    <t>1.4.1</t>
  </si>
  <si>
    <t>Diseñar y realizar productos audiovisuales que incluyan lenguaje de señas en el marco de la rendición de cuentas a la ciudadanía.</t>
  </si>
  <si>
    <t xml:space="preserve">Dos (2) productos audiovisuales que incluyan lenguaje de señas de rendición de cuentas a la ciudadanía.
</t>
  </si>
  <si>
    <t>Enlaces y productos audiovisuales con lenguaje de señas.</t>
  </si>
  <si>
    <t>Se realizó la publicación de la audiencia de rendición de cuentas vigencia 2022 que se realizó el primer semestre del año en curso, incluyendo lenguaje de señas. Se encuentra en el enlace: https://youtu.be/mXE2zEbY0HM</t>
  </si>
  <si>
    <t xml:space="preserve">Se da cumplimiento a la acción y se encuentra publicado en la Sede Electrónica del Instituto </t>
  </si>
  <si>
    <t>Durante este periodo no se realizó audiencia de rendición de cuentas, se tiene programada para el mes septiembre, momento en el cual se desarrollarán productos audiovisuales que incluyan lenguaje de señas en el marco de la rendición de cuentas a la ciudadanía.</t>
  </si>
  <si>
    <t>Se realizó la publicación de la audiencia de rendición de cuentas del primer semestre de 2023, emitida en el mes de septiembre, con lenguaje de señas y se  encuentra en el enlace https://www.youtube.com/watch?v=DSxgcpEqbLo&amp;t=370s  
Así mismo en el mes de diciembre se realizó la audiencia de rendición de cuentas del cuatrienio, usando lenguaje de señas y se encuentra publicado en el enlace:  https://www.youtube.com/watch?v=KzaN5LzPdpQ</t>
  </si>
  <si>
    <t>Se cumple con la actividad en el ejercicio desarrollado en la rendición de cuentas 2023</t>
  </si>
  <si>
    <t>PAAC11</t>
  </si>
  <si>
    <t>1.4.2</t>
  </si>
  <si>
    <t>Diseñar y realizar productos audiovisuales con subtítulos para  divulgar trámites o servicios de la entidad a través de los diferentes canales de atención.</t>
  </si>
  <si>
    <t>Doce (12) productos audiovisuales que incluyan subtítulos en la vigencia</t>
  </si>
  <si>
    <t>Enlaces y productos audiovisuales con subtítulos</t>
  </si>
  <si>
    <t xml:space="preserve">En el primer cuatrimestre se han realizado 231 videos con subtítulos. </t>
  </si>
  <si>
    <t xml:space="preserve">Sa da cumplimiento a la actividad programada </t>
  </si>
  <si>
    <t>Entre mayo y agosto se realizaron 300 piezas de video subtituladas, que fueron publicadas mediante los canales del IDPYBA</t>
  </si>
  <si>
    <t xml:space="preserve">Se da cumplimiento a la acción </t>
  </si>
  <si>
    <t xml:space="preserve"> Para este último periodo se publicaron 161 videos subtitulados, a traves de las redes sociales del Instituto </t>
  </si>
  <si>
    <t xml:space="preserve">Se evidencian los enlaces de los videos </t>
  </si>
  <si>
    <t>Monitoreo de Acceso a la Información Pública</t>
  </si>
  <si>
    <t>PAAC12</t>
  </si>
  <si>
    <t>1.5.1</t>
  </si>
  <si>
    <t>Realizar seguimiento y actualización de la información institucional mediante matriz de responsabilidades Índice de Transparencia y Acceso a la Información - ITA</t>
  </si>
  <si>
    <t>Seguimiento y actualización de la información institucional mediante matriz de responsabilidades Índice de Transparencia y Acceso a la Información - ITA</t>
  </si>
  <si>
    <t>Matriz de cumplimiento (ITA)
Certificado Índice de Cumplimiento (ITA) de</t>
  </si>
  <si>
    <t xml:space="preserve">Se recomienda replantear el cronograma de seguimiento y actualización  de esta actividad, pues el ejercicio de esta debe ser permanente por parte de los responsables de la información a publicar. </t>
  </si>
  <si>
    <t>La Procuraduría General de la Nación através de la Directiva 011 del 1 de agosto de 2023, solicitó el diligenciamiento de la información en el índice de transparencia y acceso a la información pública (ITA).
Control Interno realizó seguimiento a la sede electrónica en el mes de agosto de 2023 siendo publicada en el siguiente enlace https://www.animalesbog.gov.co/transparencia/control/reportes-control-interno/matriz-cumplimiento-la-ley-1712-2014-y-la-resoluci%C3%B3n
Así mismo, mediante informe al artículo 76 de la Ley 1474 de 2011, se presentó un seguimiento a la matriz de cumplimiento, publicada en el mes de abril de 2023, en el siguiente link https://www.animalesbog.gov.co/transparencia/control/reportes-control-interno/informe-auditoria-interna-del-articulo-76-la-ley-1474</t>
  </si>
  <si>
    <t xml:space="preserve">Si bien se realizaron actividades para dar cumplimiento a la actividad, no se cumplieron con los terminos y acciones establecidos, por lo cual se recomienda consultar con la Procuraduria el estado del reporte. </t>
  </si>
  <si>
    <t>No se cumplió con el reporte del ITA en el aplicativo de la Procuraduría General de la Nación, se recomendó solicitar al ente de control poder subir la información extemporanea.</t>
  </si>
  <si>
    <t>COMPONENTE 2: RENDICIÓN DE CUENTAS</t>
  </si>
  <si>
    <t>RENDICIÓN DE CUENTAS</t>
  </si>
  <si>
    <t>Información de calidad y en lenguaje comprensible</t>
  </si>
  <si>
    <t>PAAC13</t>
  </si>
  <si>
    <t>2.1.2</t>
  </si>
  <si>
    <t>Formular y divulgar la estrategia de rendición de cuentas del Instituto de acuerdo con la normatividad y los lineamientos vigentes.</t>
  </si>
  <si>
    <t>Estrategia de rendición de cuentas 2023</t>
  </si>
  <si>
    <t>Documento estrategia de racionalización de trámites.</t>
  </si>
  <si>
    <t>Se realizó la formulación de la estrategia de rendición de cuentas, la cual fue presentada y aprobada en la segunda sesión de la vigencia 2023 del comité de gestión y desempeño. Se encuentra publicada en la sede electrónica del instituto y disponible en el siguiente enlace: https://www.animalesbog.gov.co/transparencia/control/informes-gesti%C3%B3n-evaluaci%C3%B3n-y-auditoria/estrategia-rendici%C3%B3n-cuentas-2023
La estrategia fue socializada con todos los colaboradores de la entidad, para ello se solicitó pieza comunicativa al proceso de Gestión de Comunicaciones, la cual fue difundida a través de diferentes medios como correo institucional, WhatsApp y de forma permanente en los fondos de pantalla de los computadores institucionales.</t>
  </si>
  <si>
    <t>Se da cumplimiento a la actividad.
Se recomienda para el cumplimiento de la estrategia de rendición de cuentas, revisar el numeral 3.3.3 Política de Participación Ciudadana en la Gestión Pública, frente a los lineamientos y las tareas que se exponen allí, contenidas dentro del Manual Operativo MIPG V5 marzo 2023</t>
  </si>
  <si>
    <t>La estrategia fue socializada con todos los colaboradores de la entidad, para ello se solicitó pieza comunicativa al proceso de Gestión de Comunicaciones, la cual fue difundida a través de diferentes medios como correo institucional, WhatsApp y de forma permanente en los fondos de pantalla de los computadores institucionales, la cual estuvo disponible hasta el 30 de noviembre, lo que garantizó que la actividad de recordación fuera permanente.</t>
  </si>
  <si>
    <t xml:space="preserve">Se cumplió con la actividad y aportaron las evidencias </t>
  </si>
  <si>
    <t>Diálogo de doble vía con la ciudadanía y sus organizaciones</t>
  </si>
  <si>
    <t>PAAC14</t>
  </si>
  <si>
    <t>2.2.1</t>
  </si>
  <si>
    <t>Realizar 6 espacios de diálogo Ciudadano y generar informe</t>
  </si>
  <si>
    <t>Seis (6) espacios de diálogo ciudadano.</t>
  </si>
  <si>
    <t>Actas de reunión, registro fotográfico, Informe de diálogos ciudadanos.</t>
  </si>
  <si>
    <t xml:space="preserve">Para la materialización de los diálogos ciudadanos se han realizado las siguientes gestiones: 
* Elaboración de la metodología de los diálogos. 
* Solicitud de plantilla de convocatoria a la Oficina de Comunicaciones del IDPYBA. 
* Reunión con la Veeduría Distrital para revisar los lineamientos para la materialización de los diálogos. 
* Solicitud de los temas más frecuentes de las PQRS solicitado al equipo de Atención al Ciudadano. </t>
  </si>
  <si>
    <t>Se recomienda revisar la acción a realizar, como quiera que se requieren realizar los espacios de dialogo ciudadanos
Se recomienda revisar el Anexo 3. Criterios Diferenciales - Política de Participación Ciudadana en la Gestión Pública, el numeral 3.3.3 Política de Participación Ciudadana en la Gestión Pública,   del Manual Operativo MIPG V5 marzo 2023, con el fin de cumplir con los niveles de implementación básicos, intermedio y avanzado aplicando las evidencias señaladas 
https://www.funcionpublica.gov.co/documents/28587410/34112007/2023-03-21_Anexos_2%2C+3%2C+5%2C+6+y+7_manual_operativo_criterios_diferenciales.pdf/841a781d-531f-1c4f-e40f-7c4a39bfdcc1?t=1679506229623</t>
  </si>
  <si>
    <t xml:space="preserve">En este cuatrimestre se realizaron las siguientes acciones: 
1. El 26 de junio se realizó el diálogo zoolidario con mujeres, donde se buscó la participación de proteccionistas, animalistas y hogares de paso. En este diálogo se abordaron violencias interrelacionadas, oferta de manzanas del cuidado dirigida a mujeres cuidadoras, atención de escuadrón anti crueldad, servicios de atención a la Fauna y semillero de género. Se realizó en modalidad presencial.  
2. El 31 de julio se realizó el diálogo zoolidario con residentes y administradores de propiedad horizontal, donde se abordaron los servicios de fauna, escuadrón anticrueldad, oferta del programa de copropiedad y convivencia, y centro de atención jurídica. Se realizó en modalidad virtual. 
3. El 26 de agosto se realizó el diálogo zoolidario con integrantes de las Juntas de Acción Comunal, en el cual se trabajó sobre las problemáticas de los territorios, hablando sobre participación ciudadana en favor de los animales y servicios de atención a la fauna. Se llevó a cabo en modalidad presencial. 
4. El 26 de julio se realizó el diálogo zoolidario dirigido a jóvenes, pero debido a la baja asistencia se reprogramará. </t>
  </si>
  <si>
    <t>Se reitera la recomendación realizada en el seguimiento del primer cuatrimestre, así mismo revisar la accción y los entregables frente a estos 6 dialogos que se requieren fortalecer por el lineamiento establecido en la Directiva 05 de 2020, y que no se confundan con otros programas establecidos por el IDPYBA.</t>
  </si>
  <si>
    <t xml:space="preserve">En este cuatrimestre se realizaron las siguientes actividades: 
*El 20 de septiembre de 2023 se realizó el diálogo virtual de mujeres, donde se abordó la oferta institucional dirigida a mujeres y las necesidades de las mujeres en torno a la protección y el bienestar animal. 
* El 9 de noviembre de 2023 se realizó el diálogo con ciudadanía residente de las inmediaciones del humedal Engativá, donde se abordaron las problemáticas de tenencia responsable de animales de compañía y convivencia Inter especié, desde la corresponsabilidad ciudadana. 
* El 10 de noviembre de 2023 se realizó el diálogo con barras futboleras y jóvenes, en este espacio se trabajaron temas de participación ciudadana, se expuso la existencia de los presupuestos participativos locales, donde se podrían trabajar temas relacionados a la protección y bienestar animal, así como la oferta institucional y cómo se puede promover la corresponsabilidad ciudadana en favor de la protección y el bienestar animal. </t>
  </si>
  <si>
    <t>De acuerdo con las eviddencias presentadas se observa cumplimiento de la actividad.</t>
  </si>
  <si>
    <t xml:space="preserve">Se cumplió con la actividad y aportaron las evidencias, se recomienda continuar con la actividad para la vigencia 2024 </t>
  </si>
  <si>
    <t>PAAC15</t>
  </si>
  <si>
    <t>2.2.2</t>
  </si>
  <si>
    <t>Realizar 2 espacios de Audiencia Pública de Rendición de Cuentas</t>
  </si>
  <si>
    <t>Dos (2) audiencia de rendición de cuentas durante la vigencia</t>
  </si>
  <si>
    <t>Registro de asistentes, registro fotográfico.</t>
  </si>
  <si>
    <t>Desde la Oficina Asesora de Planeación se realizó la consolidación del informe de rendición de cuentas insumo para el desarrollo de la audiencia pública. Se promovió la participación ciudadana a través de las invitaciones a participar en la audiencia, así mismo se puso a disposición de la ciudadanía un formulario en línea para que  pudieran elevar  preguntas o temas que consideraban relevantes que fueran tratados en el marco de la audiencia. 
Con el propósito de que la información esté disponible de manera permanente, el video de la audiencia para la consulta se encuentra disponible en la sede electrónica.
https://www.youtube.com/watch?v=mXE2zEbY0HM&amp;t=3403s</t>
  </si>
  <si>
    <t xml:space="preserve">Se cumplió con la actividad, el 10 de marzo de 2023 se realizó la rendición de cuentas de la vigencia 2022, la cual se encuentra publicada en la sede electrónica, junto con el informe. </t>
  </si>
  <si>
    <t>Durante el segundo trimestre se realizaron actividades preparatorias y de coordinación para el desarrollo de la segunda audiencia pública de rendición de cuentas y se consolidó y publicó el informe de rendición de cuentas en la sede electrónica del instituto.</t>
  </si>
  <si>
    <t>Se evidencia cumplimiento tareas para el cumplimiento de la actividad con soportes del entregable asociado</t>
  </si>
  <si>
    <t>Desde la Oficina Asesora de Planeación se realizó la consolidación del informe de rendición de cuentas insumo para el desarrollo de la audiencia pública. Se promovió la participación ciudadana a través de las invitaciones a participar en la audiencia, así mismo se puso a disposición de la ciudadanía un formulario en línea para que  pudieran elevar  preguntas o temas que consideraban relevantes que fueran tratados en el marco de la audiencia. 
Con el propósito de que la información esté disponible de manera permanente, el video de la audiencia para la consulta se encuentra disponible en la sede electrónica. https://www.youtube.com/watch?v=KzaN5LzPdpQ</t>
  </si>
  <si>
    <t xml:space="preserve">Durante este cuatrimestre se realizaron 2 audiencias de rendición de cuentas y el informe se encuentra publicado en ela sede electrónica del Instituto </t>
  </si>
  <si>
    <t>Responsabilidad en la cultura de la rendición y petición de cuentas</t>
  </si>
  <si>
    <t>PAAC16</t>
  </si>
  <si>
    <t>2.3.1</t>
  </si>
  <si>
    <t>Realizar seguimiento a la estrategia de rendición de cuentas del Instituto.</t>
  </si>
  <si>
    <t>Dos (2) seguimientos a la estrategia de rendición de cuentas del Instituto.</t>
  </si>
  <si>
    <t>Informe de seguimiento a la estrategia de rendición de cuentas</t>
  </si>
  <si>
    <t>En atención al plan de acción institucional y el plan de trabajo del comité de gestión y desempeño se realizó y presentó seguimiento a la estrategia de rendición de cuentas en sesión ordinaria del Comité Institucional de Gestión y Desempeño</t>
  </si>
  <si>
    <t>Evaluación y retroalimentación a la gestión institucional</t>
  </si>
  <si>
    <t>PAAC17</t>
  </si>
  <si>
    <t>2.4.1</t>
  </si>
  <si>
    <t>Consultar a los grupos de interés y partes interesadas  acerca de los temas con mayor interés en los que la Entidad debe rendir cuentas sobre la garantía de sus derechos.</t>
  </si>
  <si>
    <t>Dos (2) consultas a los grupos de interés y partes interesadas durante la vigencia.</t>
  </si>
  <si>
    <t>Formularios digitales</t>
  </si>
  <si>
    <t xml:space="preserve">Para la audiencia de rendición de cuentas realizada el  mes de marzo, se diseñó el formulario virtual para recopilar las inquietudes e inscripción para la audiencia pública. </t>
  </si>
  <si>
    <t xml:space="preserve">Se observa el formulario, dando cumplimiento a la actividad.
</t>
  </si>
  <si>
    <t>Para la audiencia de rendición de cuentas realizada el  mes de septiembre, se diseñó el formulario virtual para recopilar las inquietudes e inscripción para la audiencia pública. Se publicó en el siguiente enlace https://forms.office.com/pages/responsepage.aspx?id=NJjqRbP3okqg6lX6u5BumpxqZtC-AMxCiCGwue8pnKBUNEJPMElNUUxBRzRHUUI0MU9RWUVQWUM2UC4u</t>
  </si>
  <si>
    <t xml:space="preserve">La actividad se cumplió en los anteriores meses. </t>
  </si>
  <si>
    <t>N/A</t>
  </si>
  <si>
    <t>PAAC18</t>
  </si>
  <si>
    <t>2.4.2</t>
  </si>
  <si>
    <t xml:space="preserve">Reportar y hacer seguimiento los compromisos adquiridos en las Audiencias Públicas de Rendición de Cuentas </t>
  </si>
  <si>
    <t>Reportar el 100% de los compromisos adquiridos en las audiencias de rendición de cuentas.</t>
  </si>
  <si>
    <t>Reporte Plataforma Colibrí, Acta de la Audiencia de Rendición de Cuentas.</t>
  </si>
  <si>
    <t>Durante el desarrollo de la audiencia pública de rendición de cuentas no se establecieron compromisos con la ciudadanía, razón por la cual no se realizó ningún cargue en la plataforma Colibrí. En relación con los  compromisos de los diálogos ciudadanos, estos se encuentran en etapa de planeación, durante su desarrollo se cargarán los compromisos que surjan.</t>
  </si>
  <si>
    <t>La Oficina Asesora de Planeación acompañó el desarrollo de la audiencia, en la cual no se estableció ningún compromiso como lo menciona en el autocontrol. Se recomienda revisar la suscripción en los espacios de diálogo liderados por la Subdirección de Cultura Ciudadana y Gestión del Conocimiento y tramitar el cargue de ser necesario.</t>
  </si>
  <si>
    <t>Se revisa COLIBRI y no se observa ningún compromiso para el primer cuatrimestre de 2023</t>
  </si>
  <si>
    <t>La audiencia pública está programada para el mes de septiembre, en esa fecha y en consideración al desarrollo de este espacio se cargarán compromisos en la plataforma colibrí.</t>
  </si>
  <si>
    <t>En atención a lo expuesto y a la fecha de la segunda audiencia pública de rendición de cuentas, se realizará monitoreo en el siguiente cuatrimestre.</t>
  </si>
  <si>
    <t>Revisado COLIBRI el último compromiso que se subió fue en el mes de abril de 2022, se recomienda revisar los compromisos que se fijan en los espacios de dialogo con la comunidad.</t>
  </si>
  <si>
    <t>Durante el desarrollo de las audiencias públicas de rendición de cuentas del 15 de septiembre y 14 de diciembre no se establecieron compromisos con la ciudadanía, razón por la cual no se realizó ningún cargue en la plataforma Colibrí.</t>
  </si>
  <si>
    <t>Se da cumplimento a la actividad.</t>
  </si>
  <si>
    <t>PAAC19</t>
  </si>
  <si>
    <t>2.4.3</t>
  </si>
  <si>
    <t>Dar respuesta a las preguntas formuladas por la ciudadanía en el marco de los espacios de rendición de cuentas.</t>
  </si>
  <si>
    <t>Informe de consolidación de respuestas publicado en la sede electrónica en términos de Ley.</t>
  </si>
  <si>
    <t>Informe de consolidación, correos, memorandos.</t>
  </si>
  <si>
    <t>La publicación de las respuestas a las preguntas realizadas por la ciudadanía se realizó en término. El documento se encuentra disponible en la sede electrónica desde el 30 de marzo en el siguiente enlace https://www.animalesbog.gov.co/transparencia/control/informes-gestion-evaluacion-y-auditoria/respuesta-preguntas-ciudadanas</t>
  </si>
  <si>
    <t xml:space="preserve">Se dio respuesta a las preguntas formuladas por la ciudadanía dentro del plazo establecido por la norma </t>
  </si>
  <si>
    <t>La audiencia pública está programada para el mes de septiembre, en esa fecha y en consideración al desarrollo de este espacio se realizará la actividad.</t>
  </si>
  <si>
    <t>De acuerdo al desarrollo de las audiencias públicas de rendición de cuentas del 15 de septiembre y 14 de diciembre la publicación de las respuestas a las preguntas realizadas por la ciudadanía se realizó en término. El documento se encuentra disponible en la sede electrónica https://animalesbog.gov.co/transparencia/control/informes-gestion-evaluacion-y-auditoria/respuesta-preguntas-ciudadanas-0</t>
  </si>
  <si>
    <t xml:space="preserve">Se dio cumplimiento a las respuestas dentro del término establecido y se encuentra publicado en la sede electrónica </t>
  </si>
  <si>
    <t>COMPONENTE 3: MECANISMOS PARA MEJORAR LA ATENCIÓN AL CIUDADANO</t>
  </si>
  <si>
    <t xml:space="preserve"> MECANISMOS PARA MEJORAR LA ATENCIÓN AL CIUDADANO</t>
  </si>
  <si>
    <t>Estructura administrativa y Direccionamiento estratégico</t>
  </si>
  <si>
    <t>PAAC20</t>
  </si>
  <si>
    <t>3.1.1</t>
  </si>
  <si>
    <t>Realizar mesas de trabajo con las áreas para facilitar la toma de decisiones y el desarrollo de iniciativas de mejora en el Seguimiento a las PQRSD</t>
  </si>
  <si>
    <t>Dar cumplimiento a la gestión de PQRSD en un 95%</t>
  </si>
  <si>
    <t>Actas de reuniones.</t>
  </si>
  <si>
    <t>Se realizan reuniones con los enlaces de servicio al ciudadano, con el fin de realizar seguimiento al plan de mejoramiento de PQRSD, establecido para la vigencia.</t>
  </si>
  <si>
    <t xml:space="preserve">No se puede determinar si se cumplió la meta con las evidencias aportadas.
Se recomienda revisar la meta propuesta, pues no se podría establecer cumplimientos en oportunidad de un 95% en la gestión de PQRSD, como quiera que estaríamos incumpliendo el mandato normativo, se podría dirigir la meta a ponderar el impacto de las  mesas de trabajo en la calidad de las respuestas o al descenso de los vencimientos. </t>
  </si>
  <si>
    <t xml:space="preserve">Se da cumplimiento a la meta, sin embargo se reitera la recomendación de  revisar la meta propuesta, pues no se podría establecer cumplimientos en oportunidad de un 95% en la gestión de PQRSD, como quiera que estaríamos incumpliendo el mandato normativo, se podría dirigir la meta a ponderar el impacto de las  mesas de trabajo en la calidad de las respuestas o al descenso de los vencimientos. </t>
  </si>
  <si>
    <t>De manera mensual se realizan reuniones con los enlaces de servicio al ciudadano delegados por cada dependencia, con el fin de realizar seguimiento al cumplimiento de las acciones de mejora propuestas por cada dependencia para esta vigencia.</t>
  </si>
  <si>
    <t>Se observa cumplimiento de la actividad, sin embargo no se cuenta con evidencia que soporte el mes de diciembre.</t>
  </si>
  <si>
    <t>Se trabajó de manera mensual el plan de mejoramiento con los responsables de la realización de la actividad y se encuentra publicado en la sede electrónica del Instituto</t>
  </si>
  <si>
    <t>PAAC21</t>
  </si>
  <si>
    <t>3.1.2</t>
  </si>
  <si>
    <t>Formular recomendaciones en instancias de la alta dirección  para la adecuada gestión de las peticiones ciudadanas y la toma de decisiones por parte de la entidad.</t>
  </si>
  <si>
    <t xml:space="preserve">Socialización y presentación de recomendaciones </t>
  </si>
  <si>
    <t xml:space="preserve">Presentaciones y/o
actas de reuniones. </t>
  </si>
  <si>
    <t>En los Comité directivos, se realiza presentación del estado de las PQRSD y análisis de los datos, con sus respectivas recomendaciones</t>
  </si>
  <si>
    <t>Se cumple con la actividades propuesta.</t>
  </si>
  <si>
    <t xml:space="preserve">El resultado del seguimiento a las PQRS se presenta en los comités directivos, se cumple con la meta </t>
  </si>
  <si>
    <t>De acuerdo con las evidencias se observa el cumplimiento de la actividad.</t>
  </si>
  <si>
    <t xml:space="preserve">En las actas del comité directivo se revisa el comportamiento de la oportunidad y la calidad de las respuestas de los derechos de petición. se da cumplimiento a la actividad </t>
  </si>
  <si>
    <t>Fortalecimiento de los canales de atención</t>
  </si>
  <si>
    <t>PAAC22</t>
  </si>
  <si>
    <t>3.2.1</t>
  </si>
  <si>
    <t>Gestionar la divulgación y promoción de los Trámites, Otros Procesos Administrativos - OPAs, servicios que ofrece el Instituto, logros misionales y las actividades adicionales que desarrolla a través de los canales de comunicación de la entidad a los grupos de valor y partes interesadas.</t>
  </si>
  <si>
    <t>Difusión  mensual de productos de comunicación con logros misionales del Instituto a través de los diferentes canales</t>
  </si>
  <si>
    <t>Videos Publicados
Boletines de prensa Publicados
Piezas comunicativas publicadas</t>
  </si>
  <si>
    <t xml:space="preserve">En adición a los 231 videos publicados, se han hecho 57 boletines de prensa, y más de 3000 publicaciones en redes sociales. </t>
  </si>
  <si>
    <t>Se cumple con la actividad propuesta.</t>
  </si>
  <si>
    <t>Se elaboraron 51 comunicados de prensa sobre los avances en la gestión del IDPYBA, que se encuentran en el siguiente link: https://www.animalesbog.gov.co/noticias</t>
  </si>
  <si>
    <t>Se recomienda presentar las piezas comunicativas enfocadas a las OPAS o trámites, con el fin de verificar su cumplimiento.</t>
  </si>
  <si>
    <t xml:space="preserve">Se difunde mensualmente los productos de comunicación con logros misionales del Instituto a través de los diferentes canales como página web y redes sociales </t>
  </si>
  <si>
    <t xml:space="preserve">Se da cumplimiento a la actividad </t>
  </si>
  <si>
    <t>PAAC23</t>
  </si>
  <si>
    <t>3.2.2</t>
  </si>
  <si>
    <t>Realizar la revisión de la Guía de trámites y servicios y emitir el certificado de confiabilidad de la información publicada.</t>
  </si>
  <si>
    <t>Emisión mensual  del certificado de confiabilidad de la información publicada.</t>
  </si>
  <si>
    <t>Certificado de confiabilidad de la información publicada.</t>
  </si>
  <si>
    <t xml:space="preserve">De manera mensual se realiza envío del certificado de confiabilidad de la información en la guía de trámites </t>
  </si>
  <si>
    <t>Se observan las certificaciones enviadas a la Dirección del Sistema Distrital de Servicio a la Ciudadanía en cumplimiento de la Circular 017 de 2022</t>
  </si>
  <si>
    <t xml:space="preserve">Se cumple con la meta </t>
  </si>
  <si>
    <t xml:space="preserve">De manera mensual se realiza actualización del contenido en la Guía de Tramites y Servicios y el envío del certificado de confiabilidad de la información </t>
  </si>
  <si>
    <t>Se da cumplimiento a la actividad de monitoreo en el SUIT</t>
  </si>
  <si>
    <t>PAAC24</t>
  </si>
  <si>
    <t>3.2.3</t>
  </si>
  <si>
    <t>Realizar seguimiento a los canales de atención de acuerdo para garantizar cobertura presencial Virtual y  telefónica.</t>
  </si>
  <si>
    <t>Reporte mensual en SEGPLAN de seguimiento a los canales de Atención</t>
  </si>
  <si>
    <t>De manera mensual se presentan cifras de gestión a través de los canales de atención al ciudadano, los cuales se reportan a través de SEGPLAN. Adicionalmente trimestralmente se entrega informe de gestión de las actividades realizadas por el equipo de servicio al ciudadano.</t>
  </si>
  <si>
    <t xml:space="preserve">Se evidencia el cumplimiento de la meta </t>
  </si>
  <si>
    <t>De manera mensual se presentan cifras de gestión a través de los canales de atención al ciudadano, los cuales se reportan a través de SEGPLAN.</t>
  </si>
  <si>
    <t>De acuerdo a las evidencias solo se encuentra soporte de cumplimiento para el mes de noviembre.</t>
  </si>
  <si>
    <t>De acuerdo con lo reportado se da cumplimiento a la actividad
Sed recomienda fortalecer el canal telefónico para la vigencia 2024</t>
  </si>
  <si>
    <t>Talento Humano</t>
  </si>
  <si>
    <t>PAAC25</t>
  </si>
  <si>
    <t>3.3.1</t>
  </si>
  <si>
    <t>Reconocer las buenas práctica y competencias en materia servicio de ciudadano, para la promoción de la cultura del servicio orientada a la calidad y compromiso con los objetivos institucionales.</t>
  </si>
  <si>
    <t>Actividad liderada por la alta dirección de reconocimiento de buenas práctica y competencias en materia servicio de ciudadano.</t>
  </si>
  <si>
    <t>Registros fotográfico, acta e insumos de la preparación de la actividad.</t>
  </si>
  <si>
    <t>El 20 de abril se llevó a cabo una reunión con el equipo de servicio al ciudadano, la cual estuvo liderada por el Subdirector de Gestión Corporativa, en donde se resaltó la labor una colaboradora y se dio la bienvenida  los nuevos colaboradores que hacen parte del equipo.</t>
  </si>
  <si>
    <t>La directora del Instituto realizó un reconocimiento al trabajo y compromiso de todo el talento humano que trabaja en el equipo de servicio al ciudadano, el cual se divulgo a través de canales internos y externos del IDPYBA.</t>
  </si>
  <si>
    <t xml:space="preserve">No se observa evidencias sobre la meta de este cuatrimestre </t>
  </si>
  <si>
    <t>En el mes de diciembre se realizó reconocimiento a las buenas prácticas de 3 de los colaboradores, resaltando el compromiso en las actividades enfocadas al servicio al ciudadano. 
Nota: En el seguimiento al segundo cuatrimestre la actividad se cumplió, se cargó de manera errónea la evidencia en la carpeta 3.1.1.</t>
  </si>
  <si>
    <t xml:space="preserve">Se cumplio con la actividad y aportaron las evidencias </t>
  </si>
  <si>
    <t>PAAC26</t>
  </si>
  <si>
    <t>3.3.2</t>
  </si>
  <si>
    <t>Realizar ejercicios de ciudadano incógnito para fortalecer la calidad de la prestación del servicio a la ciudadanía y el compromiso con su satisfacción.</t>
  </si>
  <si>
    <t>Realizar un (1) ejercicio de ciudadano incógnito</t>
  </si>
  <si>
    <t>Informe de resultados del ejercicio de ciudadano incógnito</t>
  </si>
  <si>
    <t xml:space="preserve">En el mes de noviembre se realizó ejercicio de ciudadano incognito a los puntos atención ubicados en la RedCADE, el 1 de diciembre se realizó socialización con el equipo de los resultados. </t>
  </si>
  <si>
    <t xml:space="preserve">Se reportó en el comité directivo la actividad y se presentó su resultado </t>
  </si>
  <si>
    <t>PAAC27</t>
  </si>
  <si>
    <t>3.3.3</t>
  </si>
  <si>
    <t xml:space="preserve">Promover espacios de sensibilización para fortalecer la cultura de servicio al interior de la entidad </t>
  </si>
  <si>
    <t>Participación o desarrollo en mínimo tres  (3) espacios de sensibilización</t>
  </si>
  <si>
    <t>Actas de reuniones. Formulario de partición. Presentaciones</t>
  </si>
  <si>
    <t>El 13 y 20 de abril se realizó jornada de capacitación y sensibilización de la importancia que se da a través de las actividades que desempeñan los colaboradores de servicio al ciudadano, el 13 de abril se realiza presentación de los protocolo de atención. El 20 se realizó capacitación en programas, servicios y tramites del IDPYBA.
Adicionalmente se da inicio el 17 de abril a la cualificación de los servidores en el modelo de atención a la ciudadanía a través del programa liderado por la Dirección de Calidad del Servicio.
También se participó en un seminario sobre discapacidad cognitiva.</t>
  </si>
  <si>
    <t>Se evidencia cumplimiento de la actividad con soportes del entregable asociado, sin embargo; no en la fecha programada.</t>
  </si>
  <si>
    <t xml:space="preserve">Se observan las evidencias a jornadas de capacitación, cumpliendo la meta propuesta </t>
  </si>
  <si>
    <t>En articulación con la Secretaría General se realiza cualificación de los colaboradores del equipo de servicio al ciudadano, logrando participar en los siguientes módulos:
Agosto 3: Cualificación Ciclo 3 Modulo 2: Técnicas de Conocimiento para Fortalecer el Servicio
Julio 13: CUALIFICACIÓN C3 M1. ÉTICA Y TRANSPARENCIA
Junio 28: CUALIFICACIÓN C3 M1. ÉTICA Y TRANSPARENCIA</t>
  </si>
  <si>
    <t>De acuerdo con la meta es "Promover espacios de sensibilización para fortalecer la cultura de servicio al interior de la entidad ", por lo tanto se recomienda que los ejercicios deben ser a los funcionarios y colaboradores de todo el Instituto no solo el área de atención al ciudadano.</t>
  </si>
  <si>
    <r>
      <rPr>
        <sz val="12"/>
        <color rgb="FF000000"/>
        <rFont val="Arial"/>
        <family val="2"/>
      </rPr>
      <t xml:space="preserve">14/09/2023: Capacitación tramites, OPAS y servicios IDPYBA
20/10/2023: se participó en taller para acceso a personas con discapacidad en las entidades distritales.
1/12/2023: se realiza sensibilidad a los colaboradores de servicio al ciudadano respecto a los resultados de ciudadanos incognito
9/11/2023: se realiza reunión para aclarar radicación de los casos de presunto maltrato animal, para mejorar tiempos de radicación y evitar reprocesos al interior de las dependencias.
</t>
    </r>
    <r>
      <rPr>
        <b/>
        <sz val="12"/>
        <color rgb="FF000000"/>
        <rFont val="Arial"/>
        <family val="2"/>
      </rPr>
      <t>NOTA: las sensibilizaciones a todos los servidores han sido implementadas por Talento Humano.</t>
    </r>
  </si>
  <si>
    <t xml:space="preserve">Se dio cumplimiento a la actividad </t>
  </si>
  <si>
    <t>PAAC28</t>
  </si>
  <si>
    <t>3.3.4</t>
  </si>
  <si>
    <t>Diseñar e implementar acciones para mejorar el lenguaje con el que se comunica la entidad con sus grupos de valor</t>
  </si>
  <si>
    <t xml:space="preserve"> Implementar mínimo dos (2) acciones para mejorar el lenguaje con el que se comunica la entidad con sus grupos de valor</t>
  </si>
  <si>
    <t>Actas de reunión, correos electrónicos, documentos traducidos, presentaciones.</t>
  </si>
  <si>
    <t>En el mes de marzo se participó en un taller de traducción de documentos a lenguaje claro, con la participación de un colaborador del área de Escuadrón Anti crueldad, quien está encargada de revisar las respuestas a las peticiones ciudadanas, se logró realizar dos revisiones de plantillas de respuestas y traducirlas a lenguaje claro. Este talle es liderado por la Veeduría Distrital</t>
  </si>
  <si>
    <t xml:space="preserve">Como se puede observar en las evidencias presentadas, el Instituto participó en talleres programados por Servicio a la ciudadanía de la Alcaldía Mayor de Bogotá, con este insumo se puede implementar y establecer acciones para un lenguaje claro e inclusivo dirigido a grupos de interés y de valor </t>
  </si>
  <si>
    <t>El 16 de agosto se participa en taller de traducción de documentos con el objetivo de traducir una plantilla de respuesta, la cual es liderada por la Veeduría Distrital.
5 de julio: Taller Comunicación Empática</t>
  </si>
  <si>
    <t xml:space="preserve">Se recomienda atender los verbos de la meta en el sentido de recordar que se dirige a "Diseñar e implementar acciones para mejorar el lenguaje con el que se comunica la entidad con sus grupos de valor", por lo cual deben quedar claras las acciones que se implementan además de las capacitaciones. </t>
  </si>
  <si>
    <t>Se realiza reunión con la Secretaría General para Implementar pautas de lenguaje claro en los tramites y opas del Instituto</t>
  </si>
  <si>
    <t xml:space="preserve">Se aportan evidencia donde se observa el cumplimiento de la actividad </t>
  </si>
  <si>
    <t>Normativo y procedimental</t>
  </si>
  <si>
    <t>PAAC29</t>
  </si>
  <si>
    <t>3.4.1</t>
  </si>
  <si>
    <t>Sensibilizar al talento humano de Atención al Ciudadano en los procedimientos internos para la gestión de las peticiones, quejas y reclamos.</t>
  </si>
  <si>
    <t>Desarrollar mínimo (1) jornada se sensibilización de la política institucional de servicio al ciudadano.</t>
  </si>
  <si>
    <t>Actas de reunión y presentaciones.</t>
  </si>
  <si>
    <t>El 13 de abril se llevó a cabo capacitación en procedimiento de Gestión de PQRSD y Manual de Servicio al Ciudadano a funcionarios y colaboradores que gestionan PQRSD en el IDPYBA.</t>
  </si>
  <si>
    <t>Se recomienda que las evidencias y acciones desarrolladas en el numeral 3.3.3.  sean tenidas en cuenta en este numeral por ser sensibilización al equipo de atención al ciudadano</t>
  </si>
  <si>
    <t xml:space="preserve">En la vigencia colaboradores del equipo de servicio al ciudadano obtuvieron certificados por participación en la cualificación de Servicio a la Ciudadanía </t>
  </si>
  <si>
    <t xml:space="preserve">Reportan evidencias del taller realizado en el mes de octubre, cumpliendo con la actividad </t>
  </si>
  <si>
    <t>PAAC30</t>
  </si>
  <si>
    <t>3.4.2</t>
  </si>
  <si>
    <t>Diseñar una acción para el fortalecimiento de los canales de comunicación entre la entidad y la ciudadanía que tienen que ver con los denuncios o quejas por actos de corrupción, incursión en inhabilidades, incompatibilidades y conflictos de intereses y protección al denunciante.</t>
  </si>
  <si>
    <t>Una (1) actividad de fortalecimiento de canales de denuncia.</t>
  </si>
  <si>
    <t xml:space="preserve">Actas de reunión, correos electrónicos. </t>
  </si>
  <si>
    <t xml:space="preserve">Se recomienda que esta actividad no se deje para finales de la vigencia, pues  el fortalecimiento de los canales de denuncia son un requerimiento normativo, donde se debe mostrar su avance </t>
  </si>
  <si>
    <t xml:space="preserve">Se reitera la recomendación realizada en el seguimiento del primer cuatrimestre sobre "que esta actividad no se deje para finales de la vigencia, pues  el fortalecimiento de los canales de denuncia son un requerimiento normativo, donde se debe mostrar su avance" </t>
  </si>
  <si>
    <t xml:space="preserve">En la página Web del Instituto se encuentra publicado de manera permanente el link para que se realice la denuncia por posibles actos de corrupción, y estas denuncia son direccionadas directamente a la bandeja de la jefe de Control Interno Disciplinario para garantizar la transparencia de la gestión.
Se realizo reunión con el equipo de servicio al ciudadano para dar a conocer los lineamientos de la gestión de las denuncias por posibles actos de corrupción y se solicitó la firma de los acuerdos de confidencialidad.
</t>
  </si>
  <si>
    <t>De acuerdo a las evidencias suministradas se observa el cumplimiento de la actividad.</t>
  </si>
  <si>
    <t>Relacionamiento con el ciudadano</t>
  </si>
  <si>
    <t>PAAC31</t>
  </si>
  <si>
    <t>3.5.1</t>
  </si>
  <si>
    <t>Caracterizar a los ciudadanos - usuarios - grupos de interés y revisar la pertinencia de la oferta, canales, mecanismos de información y comunicación empleados por la entidad.</t>
  </si>
  <si>
    <t>Informe trimestral de caracterización de los ciudadanos - usuarios - grupos de interés</t>
  </si>
  <si>
    <t>Informe de caracterización de los ciudadanos -</t>
  </si>
  <si>
    <t>Se realiza publicación de caracterización de los ciudadanos que acuden al IDPYBA en la sede electrónica de la entidad https://www.animalesbog.gov.co/transparencia/instrumentos-gestion-informacion-publica/Informe-pqr-denuncias-solicitudes</t>
  </si>
  <si>
    <t>La caracterización de los ciudadanos y los grupos de interés debe ser trabajado con la Subdirección de Cultura Ciudadana y Gestión del Conocimiento en la aplicación de la Política de Participación Ciudadana en la Gestión Pública</t>
  </si>
  <si>
    <t>Se evidencia cumplimiento de la actividad verificando en enlace en la sede electrónica hasta el mes de mayo.</t>
  </si>
  <si>
    <t>Se observa cumplimiento de la actividad</t>
  </si>
  <si>
    <t>COMPONENTE 4: RACIONALIZACIÓN DE TRÁMITES</t>
  </si>
  <si>
    <t>RACIONALIZACIÓN DE TRÁMITES</t>
  </si>
  <si>
    <t>Racionalización de trámites</t>
  </si>
  <si>
    <t>PAAC32</t>
  </si>
  <si>
    <t>4.1.1</t>
  </si>
  <si>
    <t>Priorizar y realizar un ejercicio de racionalización de alguno de los trámites y OPAs del Instituto Distrital de Protección y Bienestar Animal</t>
  </si>
  <si>
    <t>Estrategia formulada en el SUIT y ejecutada al 100% en el SUIT</t>
  </si>
  <si>
    <t>Reporte SUIT, correos, memorandos.</t>
  </si>
  <si>
    <t xml:space="preserve">Se formuló y público en el SUIT la estrategia de racionalización del Servicio Social Obligatorio que se encuentra clasificado como otro procedimiento administrativo. Para su construcción se desarrolló un proceso colaborativo en donde se invitó a la ciudadanía a generar sus aportes en la sede electrónica. Con las observaciones realizadas se compiló un documento con las respectivas respuestas que se encuentra disponible en el siguiente enlace:
https://www.animalesbog.gov.co/transparencia/planeacion/planes/respuesta-observaciones-la-ciudadania-paac
</t>
  </si>
  <si>
    <t>Desde control interno se realizó seguimiento y se presentaron observaciones a las etapas de implementación de la OPA en el aplicativo del SUIT
Se cumplió con la actividad</t>
  </si>
  <si>
    <t>El ejercicio de priorización se realizó en el mes de enero de 2023. Para el periodo de reporte se realizó el seguimiento en el aplicativo SUIT en el módulo de racionalización de trámites con un avance total del 65% con corte 30 de agosto.</t>
  </si>
  <si>
    <t>Se evidencia cumplimiento de la actividad con soportes del entregable asociado y lo identificado en el SUIT.</t>
  </si>
  <si>
    <t xml:space="preserve">Se realizó seguimiento en la plataforma SUIT señalando que el avance en la implementación de la mejora está en un avance del 65%. Se recomienda actualizar las evidencias que soporta la actualización del trámite donde se observe la mejora </t>
  </si>
  <si>
    <t>PAAC33</t>
  </si>
  <si>
    <t>4.1.2</t>
  </si>
  <si>
    <t>Implementar la estrategia de racionalización de la OPA servicio social obligatorio</t>
  </si>
  <si>
    <t>Plan de trabajo de racionalización ejecutado</t>
  </si>
  <si>
    <t xml:space="preserve">Plan de trabajo y soportes de ejecución.
</t>
  </si>
  <si>
    <t>Se recomienda revisar el cronograma para la implementación de la estrategia de racionalización de la OPA, esta para ser presentada en noviembre de 2023</t>
  </si>
  <si>
    <t>Se formuló adelantaron actividades en atención al plan de trabajo y se realizó el seguimiento en el aplicativo SUIT en el módulo de racionalización de trámites.</t>
  </si>
  <si>
    <t>El procedimiento del servicio social estudiantil por los animales fue actualizado y se socializó con el aval de la Oficina Asesora de Planeación; este procedimiento incluye todas las etapas que se deben cumplir para la prestación del servicio. Se actualizó el proceso teniendo en cuenta el nuevo procedimiento para la implementación de la estrategia de racionalización de la OPA en el aplicativo SUIT en el módulo de racionalización de trámites. El enlace del SUIT con la actualización del trámite es: https://visorsuit.funcionpublica.gov.co/auth/visor?fi=83867</t>
  </si>
  <si>
    <t>De acuerdo con las evidencias se da cumplimiento a la actividad.</t>
  </si>
  <si>
    <t xml:space="preserve">En el seguimiento realizado por control interno en la plataforma de SUIT se observó el monitoreo realizado por la Oficina de Planeación al servicio social obligatorio frente a las preguntas 4, 5 y 6, cumpliendo con la acción </t>
  </si>
  <si>
    <t>PAAC34</t>
  </si>
  <si>
    <t>4.1.3</t>
  </si>
  <si>
    <t>Reportar datos de operación de mínimo uno de los trámites u OPAS registrados en el SUIT</t>
  </si>
  <si>
    <t>Un (1) Reporte datos de operación en el SUIT</t>
  </si>
  <si>
    <t>Reporte datos de operación en el SUIT</t>
  </si>
  <si>
    <t xml:space="preserve">Dada la importancia que reviste la presente actividad se recomienda que la misma no se efectúe hasta el final de la vigencia </t>
  </si>
  <si>
    <t>Se realizó la actualización de los datos de operación el SUIT,  pendientes de la vigencia 2022 y con corte junio 2023:
-Adopción de Animales Domésticos
-Servicio Social Estudiantil Obligatorio en protección y bienestar animal
-Esterilización canina y felina</t>
  </si>
  <si>
    <t xml:space="preserve">Se recomienda continuar con la actualización de las OPAS </t>
  </si>
  <si>
    <t>Se realizó la actualización de los datos de operación el SUIT, de julio a noviembre:
-Adopción de Animales Domésticos
-Servicio Social Estudiantil Obligatorio en protección y bienestar animal
-Esterilización canina y felina</t>
  </si>
  <si>
    <t>Consulta Ciudadana para la mejora de experiencia de los usuarios</t>
  </si>
  <si>
    <t>PAAC35</t>
  </si>
  <si>
    <t>4.2.1</t>
  </si>
  <si>
    <t>Desarrollar ejercicios participativos para la identificación posibles acciones de mejora y racionalización con los grupos de valor y partes interesadas para la próxima vigencia.</t>
  </si>
  <si>
    <t>Un (1) ejercicio participativo para la identificación de posibles acciones de mejora y racionalización.</t>
  </si>
  <si>
    <t>Informe del ejercicio participativo</t>
  </si>
  <si>
    <t xml:space="preserve">Esta meta es relevante por la participación de la ciudadanía, por lo tanto se recomienda agilizar las acciones para cumplirlas durante esta vigencia </t>
  </si>
  <si>
    <t>COMPONENTE 5: APERTURA DE INFORMACIÓN Y DATOS ABIERTOS</t>
  </si>
  <si>
    <t>APERTURA DE INFORMACIÓN Y DATOS ABIERTOS</t>
  </si>
  <si>
    <t>Apertura de datos para los ciudadanos y grupos de interés</t>
  </si>
  <si>
    <t>PAAC36</t>
  </si>
  <si>
    <t>5.1.1</t>
  </si>
  <si>
    <t>Publicar mínimo un conjunto de datos abiertos identificados por la entidad.</t>
  </si>
  <si>
    <t xml:space="preserve">Datos abiertos publicados </t>
  </si>
  <si>
    <t>Datos abiertos publicados en la sede electrónica del Instituto.</t>
  </si>
  <si>
    <t xml:space="preserve">Se recomienda que esta actividad se realice con mayor frecuencia dada la importancia que reviste la misma. </t>
  </si>
  <si>
    <t>Se reitera la recomendación realizada en el seguimiento del primer cuatrimestre sobre " que esta actividad se realice con mayor frecuencia dada la importancia que reviste la misma."</t>
  </si>
  <si>
    <t>Se efectuó la consolidación, actualización y aprobación  de la matriz de inventarios e índice de información clasificada y reservada, mediante cómite de Gestión y Desempeño del 27 de diciembre y se encuentra publicada en la sede electrónica en el ítem.                                                                                                                 7. Datos Abiertos                                                                                                                                                                 7.1.1. Registros de activos de información                                                                                                           7.1.2. Índice de información clasificada y reservada</t>
  </si>
  <si>
    <t>Se dio cumplimiento a la actividad, publicándose en la sede electrónica el 28 de diciembre de 2023 https://www.animalesbog.gov.co/transparencia/instrumentos-gestion-informacion-publica/relacionados-la-informacion/activos</t>
  </si>
  <si>
    <t>Entrega de información en lenguaje sencillo que dé cuenta de la gestión institucional</t>
  </si>
  <si>
    <t>PAAC37</t>
  </si>
  <si>
    <t>5.2.1</t>
  </si>
  <si>
    <t xml:space="preserve">Se recomienda, por ser esta meta  relevante por la partcipación de la ciudadanía,  agilizar las acciones para cumplirlas durante esta vigencia </t>
  </si>
  <si>
    <t>Se realiza la traducción a lenguaje claro de dos respuestas tipo las cuales corresponden a peticiones con denuncias de presunto maltrato animal y peticiones que solicitan brigadas medicas, generando una mejora en la comunicación con la ciudadanía dado que son las peticiones que mas llegan a través de los canales de atención.</t>
  </si>
  <si>
    <t>Se dio cumplimiento a la actividad, se recomienda continuar ejecutándola para la vigencia 2024</t>
  </si>
  <si>
    <t>COMPONENTE 6: PARTICIPACIÓN E INNOVACIÓN EN LA GESTIÓN PÚBLICA</t>
  </si>
  <si>
    <t>PARTICIPACIÓN E INNOVACIÓN EN LA GESTIÓN PÚBLICA</t>
  </si>
  <si>
    <t>Ciudadanía en la toma de decisiones públicas</t>
  </si>
  <si>
    <t>PAAC38</t>
  </si>
  <si>
    <t>6.1.1</t>
  </si>
  <si>
    <t>Formular y divulgar la estrategia de participación del Instituto de acuerdo con los lineamientos vigentes.</t>
  </si>
  <si>
    <t>Estrategia de participación ciudadana - Plan institucional de participación ciudadana 2023</t>
  </si>
  <si>
    <t xml:space="preserve">Estrategia de participación ciudadana - Plan institucional de participación ciudadana 2023 - publicación. </t>
  </si>
  <si>
    <t>Se formuló la Estrategia y Plan Institucional de Participación Ciudadana para la vigencia 2023, por lo cual se realizaron las siguientes actividades: 
* Se actualizó el formato del Plan Institucional de Participación Ciudadana, conforme a la normativa vigente. 
* Se identificaron las necesidades de las otras áreas del instituto mediante formulario web. 
* La estrategia fue revisada por el equipo de la Oficina Asesora de Planeación. 
* Se presentó el documento en Comité de gestión y desempeño.
* Se publicó en el botón participa https://www.animalesbog.gov.co/sites/default/files/imagenes/04052023-estrategia-participacion-ciudadana-vf2023.pdfhttps://www.animalesbog.gov.co/sites/default/files/imagenes/04052023-estrategia-participacion-ciudadana-vf2023.pdf</t>
  </si>
  <si>
    <t>La actividad  fue aprobada por Comité de Gestión y Desempeño Institucional se evidencia cumplimiento de la misma, sin embargo no en la fecha programada.</t>
  </si>
  <si>
    <t xml:space="preserve">Se evidenció cumplimiento de la actividad y meta formuladas; no obstante, se recomienda tener en cuenta las fechas programadas para la realización de las tareas. </t>
  </si>
  <si>
    <t>Se continúo con la implementación de la Estrategia y Plan Institucional de Participación Ciudadana para la vigencia 2023, por lo cual se realizaron las siguientes actividades: 
* Se realizaron las charlas de copropiedad y convivencia de manera presencial y virtual
* Se realizaron los espacios de diálogo zoolidario. 
* Se realizaron las jornadas de formación a colaboradores y servidores del IDPYBA, la primera sobre lenguaje inclusivo y enfoque diferencial, y el segundo sobre veedurías ciudadanas y control social. 
* Se han realizado las sesiones ordinarias del CDPYBA. 
* Se han realizado las acción es de fortalecimiento a la red de aliados, así como la inducción al programa de voluntariado. 
* Se presentó el seguimiento semestral en el Comité de gestión y desempeño. También se publicó en el botón participa: https://animalesbog.gov.co/sites/default/files/imagenes/08082023_plan_institucional_de_participacion_ciudadana_seguimiento_primer_semestre_2023.pdf</t>
  </si>
  <si>
    <t>Esta actividad no se tenía programada para el II CUATRIMESTRE 2023, sin embargo se observan actividades realizadas en cumplimiento de la misma.</t>
  </si>
  <si>
    <t xml:space="preserve">Se recomienda continuar con la actividad </t>
  </si>
  <si>
    <t xml:space="preserve">Se continúo con la implementación de la Estrategia y Plan Institucional de Participación Ciudadana para la vigencia 2023, por lo cual se realizaron las siguientes actividades: 
* Se realizaron las charlas de copropiedad y convivencia de manera presencial y virtual
* Se realizaron los espacios de diálogo zoolidario. 
* Se realizaron las jornadas de formación a colaboradores y servidores del IDPYBA sobre participación ciudadana en protección y bienestar animal. 
* Se han realizado las sesiones ordinarias del CDPYBA. 
* Se han realizado las acción es de fortalecimiento a la red de aliados. 
* Se realizó el foro de experiencias exitosas de participación ciudadana de forma virtual. 
* Se realizó el evento de fortalecimiento de instancias de participación ciudadana en protección y bienestar animal. 
*Se avanzó en la cartilla de instancias de participación en PYBA. 
* Se realizó la consulta ciudadana para la estrategia de participación de la vigencia 2024.  
* Se presentó el seguimiento semestral en el Comité de gestión y desempeño. </t>
  </si>
  <si>
    <t>PAAC39</t>
  </si>
  <si>
    <t>6.1.2</t>
  </si>
  <si>
    <t>Desarrollar ejercicios participativos para la construcción de la estrategia de participación del Instituto de la próxima vigencia.</t>
  </si>
  <si>
    <t>Un (1) ejercicio participativo para la construcción de la estrategia de participación.</t>
  </si>
  <si>
    <t>Publicaciones en la sede electrónica - formulario digital.</t>
  </si>
  <si>
    <t xml:space="preserve">En la Estrategia y Plan Institucional de Participación Ciudadana para la vigencia 2023 se programó el ejercicio participativo para la próxima vigencia. </t>
  </si>
  <si>
    <t xml:space="preserve">NA </t>
  </si>
  <si>
    <t xml:space="preserve">* Esta actividad se reporta a final del año. </t>
  </si>
  <si>
    <t xml:space="preserve">Se recomienda que por ser esta meta importante por la participación ciudadana, desarrollarla para que sea elaborada durante esta vigencia  </t>
  </si>
  <si>
    <t xml:space="preserve">Desde el mes de noviembre se diseño una consulta ciudadana a través de la sede electrónica el formulario de la consulta es https://forms.office.com/pages/responsepage.aspx?id=NJjqRbP3okqg6lX6u5BumpxqZtC-AMxCiCGwue8pnKBUQks1RVRLMFRaT1czWVFIQkIyVUxMSk5HNy4u. 
La consulta ciudadana se publicó en la sede electrónica del IDPYBA https://www.animalesbog.gov.co/participa/consulta-ciudadana , https://www.animalesbog.gov.co/participa/plan-de-participacion-ciudadana, y en el banner de la Página principal. 
A la fecha se han consolidado 61 aportes de la ciudadanía.  
</t>
  </si>
  <si>
    <t xml:space="preserve">Se recomienda para la vigencia 2024 continuar con el desarrollo de esta actividad. Se dio cumplimiento de la acción </t>
  </si>
  <si>
    <t>Iniciativas de innovación por articulación institucional</t>
  </si>
  <si>
    <t>PAAC40</t>
  </si>
  <si>
    <t>6.2.1</t>
  </si>
  <si>
    <t xml:space="preserve">Construcción del Plan  de acción 2023 de la política de Gestión del Conocimiento y la Innovación </t>
  </si>
  <si>
    <t>Plan Acción gestión del conocimiento y la innovación.</t>
  </si>
  <si>
    <t xml:space="preserve">Plan de acción  2023 de la Política de Gestión del Conocimiento y la Innovación
</t>
  </si>
  <si>
    <t xml:space="preserve">Plan de acción 2023 de la Política de Gestión del Conocimiento y la Innovación
Incluye:
-	Plan de acción 2023 Política de GESCO+I aprobado en Comité de Gestión y Desempeño Institucional del 28 de abril de 2023
-	Correo a OAP sobre estado de actualización de reglamento del Comité de Gestión y Desempeño Institucional 25 1 23
-	Correo a Dirección Directrices presentación modelo GESCO+I 26 1 23
-	Correo a OAP Directrices conformación Equipo GESCO+I 1 3 23
-	Memorando SGC a OAP solicitud conformación Equipo GESCO+I
-	Memorando a directivas solicitud delegación para Equipo GESCO+I
-	Correo envío Memorando a directivas solicitud delegación para Equipo GESCO+I 15 3 23
</t>
  </si>
  <si>
    <t>De acuerdo con las evidencias aportadas se evidenció cumplimiento de la actividad formulada.</t>
  </si>
  <si>
    <t>PAAC41</t>
  </si>
  <si>
    <t>6.2.2</t>
  </si>
  <si>
    <t>Realizar seguimiento al Plan de acción 2023 de la Política de Gestión del Conocimiento y la Innovación.</t>
  </si>
  <si>
    <t>Dos (2) seguimientos anuales al plan de acción de la política de gestión del conocimiento y la innovación.</t>
  </si>
  <si>
    <t xml:space="preserve">Matriz de seguimiento al plan de acción 2023 de la implementación de  la Política de Gestión del Conocimiento y la Innovación 
</t>
  </si>
  <si>
    <t>1. Matriz de seguimiento al plan de acción 2023 de la implementación de la Política de Gestión del Conocimiento y la Innovación. 
Teniendo en cuenta que el proceso de conformación del equipo técnico GESCO+I, así como el desarrollo de todas las actividades del plan de acción, depende de la disponibilidad, disposición y valoración de la importancia del espacio por parte de sus integrantes, la concertación para la ejecución de las actividades del plan ha presentado dificultades que deben ser presentadas y discutidas ante el Comité de Gestión y Desempeño Institucional, en tanto el equipo depende de este Comité.</t>
  </si>
  <si>
    <t xml:space="preserve">Se recomienda el apoyo de la alta dirección y de los gestores para el cumplimiento de esta actividad </t>
  </si>
  <si>
    <t xml:space="preserve">1. Se adjunta matriz de seguimiento al plan de acción 2023 de la implementación de la Política de Gestión del Conocimiento y la Innovación. </t>
  </si>
  <si>
    <t>No se observa evidencia para esta actividad.</t>
  </si>
  <si>
    <t>Se encuentra la evidencia del seguimiento y se observa el cumplimiento de la actividad</t>
  </si>
  <si>
    <t>PAAC42</t>
  </si>
  <si>
    <t>6.2.3</t>
  </si>
  <si>
    <t>Llevar a cabo la aplicación de los instrumentos de Cultura Comparte - Modelo Estratégico para La Creación De Cultura De Conocimiento e Innovación a funcionariado y contratistas de la entidad</t>
  </si>
  <si>
    <t>(1) aplicación de instrumentos de cultura</t>
  </si>
  <si>
    <t xml:space="preserve">Instrumentos aplicados
Informe de resultados </t>
  </si>
  <si>
    <t>Como evidencia de la aplicación del instrumento de cultura comparte se aporta:
1. Respuestas de la aplicación del instrumento "Cultura Comparte" (la mochila y el equipaje), a la OJ
2.Acta GESCO+I aplicación instrumento OJ
3. Acta reunión GESCO+I, preparación aplicación instrumento OJ
4. Correo electrónico institucional solicitud de espacio para aplicación instrumento OJ
5. Guía de diligenciamiento modelo bitácora de viaje "Cultura Comparte", el cual se socializa y compate a la OJ para diligenciamiento del instrumento
6. Política GESCO+I, la cual se socializa y compate a la OJ para entendimiento de la necesidad de aplicación del instrumento
7. Fotos GESCO+I
8. Actas de reunión Equipo GESCO del 12 y 18 de julio de 2023 y 3 de agosto de 2023
9. Boletín julio y septiembre Nuestro Talento Humano
10. Correo creación Sharepoint documentos equipo GESCO+I
11. Correo documentos cultura comparte
12. Correo solicitud espacio SAF</t>
  </si>
  <si>
    <t>De acuerdo a las evidencias se observa el cumplimiento de la actividad.</t>
  </si>
  <si>
    <t xml:space="preserve">Se da cumplimiento a la actividad de acuerdo con las evidencias aportadas </t>
  </si>
  <si>
    <t>PAAC43</t>
  </si>
  <si>
    <t>6.2.4</t>
  </si>
  <si>
    <t>Desarrollo de acciones pedagógicas por medio de las cuales se realizará la difusión, apropiación y formación de la Política de Gestión del Conocimiento y la Innovación y su aplicación en la entidad.</t>
  </si>
  <si>
    <t>Tres acciones pedagógicas de apropiación y formación.</t>
  </si>
  <si>
    <t xml:space="preserve">Actas de reunión y evidencias de aplicación </t>
  </si>
  <si>
    <t>Se recomienda que las metas que se formulan respecto de la actividad a realizar se liguen con lo programado en el cronograma; lo anterior, considerando que se dispuso la realización de tres acciones pedagógicas de apropiación y formación, pero dentro de las fechas únicamente se contempló el mes de junio para la ejecución de la tarea.</t>
  </si>
  <si>
    <t>1. Acta del 12 de julio de 2023, en la cual el equipo GESCO+1, se forma en el manejo, aplicación e interpretación de las herramientas de 
"CULTURA COMPARTE - Modelo estratégico para la creación de cultura de conocimiento e innovación", producto 
de la tesis de Maestría en Gestión del Diseño: "LA GESTIÓN DEL DISEÑO PARA PROMOVER LA CULTURA DE 
CONOCIMIENTO EN ENTIDADES PÚBLICAS. Estudio de caso: Instituto Distrital de Protección y Bienestar Animal 
(IDPYBA)", derivado a su vez del Acuerdo de cooperación y co – creación para pasantías y prácticas con la 
Maestría en Gestión del Diseño de la Universidad Jorge Tadeo Lozano y el Instituto Distrital de Protección y 
Bienestar Animal IDPYBA
2. Acta de reunión del 18 de julio de 2023, en la cual el equipo GESCO+I, tiene la segunda sesión de formación, aplicación e interpretación del "CULTURA COMPARTE - Modelo estratégico para la creación de cultura de conocimiento e innovación", producto 
de la tesis de Maestría en Gestión del Diseño: "LA GESTIÓN DEL DISEÑO PARA PROMOVER LA CULTURA DE CONOCIMIENTO EN ENTIDADES PÚBLICAS.
3. Acta de reunión 26 de junio de 2023, mediante la cual el equipo GESCO+1, en la cual se presentan las generalidades, se socializa el reglamento del equipo técnico, se revisa el plan de acción
4. Acta de reunión del 04 de agosto de 2023, mediante la cual el equipo GESCO+I, tiene la tercera sesión de formación, aplicación e interpretación del "CULTURA COMPARTE - Modelo estratégico para la creación de cultura de conocimiento e innovación", producto 
de la tesis de Maestría en Gestión del Diseño: "LA GESTIÓN DEL DISEÑO PARA PROMOVER LA CULTURA DE CONOCIMIENTO EN ENTIDADES PÚBLICAS.
5. Asistencia evento Comunidad de Práctica GESCO+I, el 24 de agosto de 2023
6. Invitación por parte de la Alcaldía Mayor de Bogotá, a la comunidad de práctica GCI Bogotá e ingreso a la citada comunidad
7.Remisión de invitación al equipo GESCO a la reunión de activación  de la Comunidad de Práctica GESCO+I
8. Remisión de correo electrónico al Equipo Gesco+I, de los resultados del IDPYBA, en el Índice de Innovación Pública 2023, de la Veeduría Distrital y LAB Capital
9. Reglamento de funcionamiento del Equipo Técnico de Gestión del  Conocimiento y la Innovación GESCO+I, como instancia de apoyo al Comité Institucional de Gestión y Desempeño del 
IDPYBA</t>
  </si>
  <si>
    <t>COMPONENTE 7: PROMOCIÓN DE LA INTEGRIDAD Y LA ÉTICA PÚBLICA</t>
  </si>
  <si>
    <t>PROMOCIÓN DE LA INTEGRIDAD Y LA ÉTICA PÚBLICA</t>
  </si>
  <si>
    <t>Programas Gestión de Integridad</t>
  </si>
  <si>
    <t>PAAC44</t>
  </si>
  <si>
    <t>7.1.1</t>
  </si>
  <si>
    <t>Construcción de Plan de Acción de Integridad 2023</t>
  </si>
  <si>
    <t xml:space="preserve"> Plan de Acción de Integridad</t>
  </si>
  <si>
    <t xml:space="preserve"> Plan de Acción de Integridad 2023, actas de reunión, correos electrónicos.</t>
  </si>
  <si>
    <t xml:space="preserve">Anexo 2. Plan de Acción de Integridad 2023:
Incluye
-	Plan de Acción de Integridad 2023 aprobado por el Comité de Gestión y Desempeño Laboral el 28 de abril de 2023
-	Correo envío Plan de Acción de Integridad 2023 a OAP
-	Acta reunión y listado de asistencia seguimiento Plan Anticorrupción y actualización de actividades Plan de Acción de Integridad 28 2 23
</t>
  </si>
  <si>
    <t xml:space="preserve">De acuerdo con los soportes se evidenció cumplimiento de la actividad formulada; no obstante, se recomienda tener en cuenta las fechas dispuestas en el cronograma </t>
  </si>
  <si>
    <t>PAAC45</t>
  </si>
  <si>
    <t>7.1.2</t>
  </si>
  <si>
    <t>Realizar seguimiento a la implementación del Plan acción de Integridad 2023</t>
  </si>
  <si>
    <t>Dos (2) seguimientos al Plan de Acción de Integridad 2023</t>
  </si>
  <si>
    <t>Matriz de seguimiento al plan de acción 2023 de la implementación del Código de Integridad diligenciada
FURAG (apartados sobre Integridad)
Actas de reunión</t>
  </si>
  <si>
    <t>1. Acta de reunión del 22 de junio de 2023, con el equipo de Gestores de Integridad, donde se efectúa contextualización del tema, socialización de Resolución 255 de 2023, revisión del Plan de Acción de Integridad y revisión requerimientos estrategia Senda de Integridad en el Reto 1
2. Informe de actividades integridad primer semestre 2023
3.Matriz seguimiento integridad FURAG</t>
  </si>
  <si>
    <t>Como parte del seguimiento al Plan de Acción de Integridad, se efectuaron los siguientes por parte del equipo de gestores de integridad:
1. Acta de reunión de seguimiento del 14 de noviembre de 2023
2. Correo electrónico del 14 de noviembre de 2023, contentivo de la remisión del acta de seguimiento al plan.
3. Alcance correo electrónico de fecha 17 de noviembre de 2023, contentivo de la solicitud de remisión de evidencias de las actividades a ejecutar al interior del plan.
4. Correo electrónico del 10 de noviembre de 2023, contentivo de la convocatoria de reunión Equipo Gestores de Integridad
5. Matriz de seguimiento Plan de Acción de Integridad
6. Tips de contratación
7. Cápsulas integridad anticorrupción</t>
  </si>
  <si>
    <t xml:space="preserve">Se da cumplimiento a la actividad y se aportan las evidencias que lo respaldan </t>
  </si>
  <si>
    <t>Promoción de la integridad en las instituciones y grupos de interés</t>
  </si>
  <si>
    <t>PAAC46</t>
  </si>
  <si>
    <t>7.2.1</t>
  </si>
  <si>
    <t>Promover espacios en entidades del distrito  y entidades para sensibilizar y transversalizar la perspectiva Inter especié, asociada a la misionalidad sobre los animales, a través de los valores no antropocéntricos del IDPYBA y su relación con los valores antropocéntricos.</t>
  </si>
  <si>
    <t xml:space="preserve">Asistencia a dos eventos y/o espacios para socializar </t>
  </si>
  <si>
    <t xml:space="preserve">Actas de reunión </t>
  </si>
  <si>
    <t xml:space="preserve">1. Certificación ponencia Contratista Profesional Carlos Crespo, en el Tercer Congreso de Derecho Animal, con el tema: Código de Integridad "Oportunidad de Transversalización del Enfoque interespecie en la Función Pública"
2. Correo electrónico solicitud pieza gráfica socialización charla virtual "De la ética ciudadana a la (bio)ética animal"
3. Invitación capacitación Ética Animal", 20 de junio de 2023
4. Remisión de correo electrónico al DASCD, como parte de la Estrategia del Programa CALDAS, al fin que se divulgue con los miembros de la Estrategia, la invitación a participar en el Congreso de Derecho Animal 2023
5. Invitación charla "De la ética ciudadana a la (bio) ética animal
6.Correo electrónico de invitación de la Universidad Francisco José de Caldas al profesional contratista Carlos Crespo, a participar en la clase virtual de Ética y Sociedad, sobre Ética y Anti especismo
7. Socialización a través del correo electrónico a la Oficina Jurídica del IDPYBA, para participar en el Viii Coloquio de Derecho Animal - Chile
8. Presentación de Ponencia de la Subdirectora de Cultura Ciudadana y Gestión del Conocimiento en la cumbre sobre la cuestión animal, el 24 de agosto de 2023
9. Divulgación de encuesta ética de la investigación, bioética e integridad científica 2023
10. Presentación de ponentes, donde participa el contratista profesional Carlos Crespo, en el Tercer Congreso de Derecho Animal 2023
11.Proyección Boletín IDPYBA -  Talento Humano con el artículo: "¿Por qué nuestra relación con los demás animales es un
tema filosófico?"
12. Inscripción III Congreso Internacional de Derecho Animal
</t>
  </si>
  <si>
    <t>Como parte de la promoción de espacios en entidades del distrito  y entidades para sensibilizar y transversalizar la perspectiva interespecie, asociada a la misionalidad sobre los animales, a través de los valores no antropocéntricos del IDPYBA y su relación con los valores antropocéntricos, se tiene lo siguiente:
1. Creación y publicación de video "aves cuidadoras por los animales"
2.Presentación efectuada en la Universidad El Bosque, denominada "Aves cuidadoras por los animales con el poder de la solidaridad ambiental-animal
3. Participación Reto 3 estrategia Senda de Integridad de la Alcaldía Mayor de Bogotá, con la apuesta "Integridad Inter especié"
4.Boletín IDPYBA con la publicación "Las aves cuidadoras por los animales continúan su vuelo"
5. Participación Reto 2 estrategia Senda de Integridad de la Alcaldía Mayor de Bogotá, con la "Carta de senderistas de integridad a las familias Inter especie"
6.Participación ponencia: "Códigos de integridad: Oportunidad de transversalización del enfoque Inter especie en la función pública"
7. Correo electrónico del 06 de octubre de 2023, contentivo de la invitación por parte de la Secretaría Académica Instituto de Estudios en Familia (U. Monserrate), a participar en el "Encuentro de la especialización en educación y orientación familiar" (enfoque Inter especie)
8. Invitación Unimonserrate, "Encuentro de la especialización en educación y orientación familiar" (enfoque Inter especie)</t>
  </si>
  <si>
    <t>PAAC47</t>
  </si>
  <si>
    <t>7.2.2</t>
  </si>
  <si>
    <t>Desarrollar actividades pedagógicas de apropiación de los principios y valores del Código de Integridad para funcionariado y contratistas de la entidad</t>
  </si>
  <si>
    <t>Dos (2) actividades pedagógicas de apropiación semestrales</t>
  </si>
  <si>
    <t xml:space="preserve">Actas de reunión evidencias de aplicación </t>
  </si>
  <si>
    <t>Anexo 3. Dos (2) actividades pedagógicas de apropiación integridad:
Incluye:
-Actividad pedagógica construyamos Bogotá con integridad
--Actividad pedagógica diálogo ciudadano aves cuidadoras
-Actividad estrategia pedagógica integridad como el aporte más importante que el IDPYBA ha hecho a la Política Pública de Gestión Integral de Talento Humano - PPGITH
- Actividad pedagógica de video explicativo de la estrategia del IDPYBA en materia de integridad en la adopción de un Código de Integridad con dos valores no antropocéntricos votados por el personal del IDPYBA, el cual fue presentado en mesa de trabajo sectorial en la sede del DASCD</t>
  </si>
  <si>
    <t>1. Proyección Boletín IDPYBA-Talento Humano con el artículo: "Integridad Inter especie para avanzar en la senda de integridad" y presentación del equipo de gestoras de senda de integridad
2.Acta de reunión del 20 de junio de 2023, donde se forma conceptualmente (PIC) el tema de los principios y valores en el marco de la ética y la moral ciudadana, la ética pública, su relación con el Código de Integridad de la entidad y sus valores no antropocéntricos y la necesidad de la transversalización interinstitucional del enfoque Inter especie.
3. Presentación Tercer Congreso de Derecho Animal, en el cual se aborda el tema de Código de Integridad: Oportunidad de transversalización del enfoque Inter especie en la función publica
4. Acta de reunión del 16 de junio de 2023,  Relacionado con el Talle outdoor – Nuevas formas de organización donde se abordan temas tales como los componentes importantes de las organizaciones como el trabajo en equipo, la eficiencia y la eficacia, la comunicación, el respeto, entre otros. 
5. Acta de reunión del 13 de junio de 2023, donde se aborda el trabajo digno y decente en Colombia</t>
  </si>
  <si>
    <t>Actividades pedagógicas de apropiación de los valores del IDPYBA:
1. Boletín "Animal News", del mes de octubre de 2023, contentivo de todas las actividades ejecutadas por parte del equipo de Talento Humano, con contenido de integridad.
2. Boletín "Animal News", del mes de septiembre de 2023, contentivo de todas las actividades ejecutadas por parte del equipo de Talento Humano, con contenido de integridad.
3. Correo electrónico soporte de cancelación actividades UCA semana de la salud y la integridad por motivos de fumigación
4. Soporte invitación SGC-TH, a participar en la jornada de ética animal - respeto interespecie
5.Acta del 22 de noviembre de 2023, actividad apropiación de valores y publicación de valores en cartelera, sedes UCA y administrativa</t>
  </si>
  <si>
    <t>PAAC48</t>
  </si>
  <si>
    <t>7.2.3</t>
  </si>
  <si>
    <t>Aplicar el instrumento de evaluación sobre la apropiación de los valores del Código de Integridad de la entidad.</t>
  </si>
  <si>
    <t>Instrumento de evaluación aplicado.</t>
  </si>
  <si>
    <t>Informe de evaluación de la aplicación del instrumento de apropiación de valores del Código de Integridad (pre y post)</t>
  </si>
  <si>
    <t>1. Encuesta de apropiación de valores del Código de Integridad del IDPYBA
2. Correo electrónico solicitud aplicación de encuesta remitido a los correos electrónicos institucionales
3. Correo electrónico solicitud aplicación de encuesta remitido a los correos electrónicos no institucionales
4. Informe Pre apropiación valores Código Integridad IDPYBA 2023</t>
  </si>
  <si>
    <t>Como parte de la apropiación de los valores del Código de Integridad del IDPYBA:
1. Se remite a todo el personal del IDPYBA, mediante correo electrónico del 24 de noviembre de 2023, la herramienta de apropiación de valores (post)
2. Se remite a todo el personal del IDPYBA, mediante correo electrónico del 31 de julio de 2023, la herramienta de apropiación de valores (pre)
3. Se remite al equipo de gestores de integridad del IDPYBA, mediante correo electrónico del 27 de julio de 2023, código QR para validación de la herramienta de apropiación de valores
4. Informe apropiación de valores Código de Integridad</t>
  </si>
  <si>
    <t xml:space="preserve">Se da cumplimiento a la actividad y se aportan las evidencias que lo respaldan.
En el Comité Institucional de Coordinación de Control Interno realizado el 20 de diciembre de 2023, se presentaron los ejercicios realizado sobre el código de integridad </t>
  </si>
  <si>
    <t>Participación en las estrategias distritales de Integridad</t>
  </si>
  <si>
    <t>PAAC49</t>
  </si>
  <si>
    <t>7.3.1</t>
  </si>
  <si>
    <t xml:space="preserve"> Participar en las actividades programadas en la estrategia distrital Senda de Integridad</t>
  </si>
  <si>
    <t>Participar en el 100% de las actividades convocadas de la Estrategia de Senda de Integridad programadas por la Secretaría General.</t>
  </si>
  <si>
    <t>Actas de reunión
Evidencias de retos desarrollados</t>
  </si>
  <si>
    <t xml:space="preserve">Si bien en diciembre se entrega el consolidado de las evidencias que soportan el cumplimiento de la actividad durante la vigencia, se considera relevante que por cuatrimestre se aporte el avance que se ha obtenido de la misma.  </t>
  </si>
  <si>
    <t>Se participó en el 100% de las estrategias de Senda de Integridad, así:
1. Correo pregunta Alcaldía sobre bitácora de integridad
2. Correo recordatorio cargue plataforma reto 3
3. Correo repositorio memorias senda
4. Correo solicitud firmas formato formulario bitácora de integridad
5. Correo solicitud publicación web bitácora de integridad
6. Correo solicitud publicación redes sociales bitácora de integridad
7. Correo video presentación reto 3
8. Remisión relación equipo senda integridad
9. Formato solicitud publicación redes sociales bitácora de integridad
10. Solicitud publicación Senda (formato Excel)
11. Historial Senda Integridad (retos)
12. Reporte participación exitosa en la Estrategia Distrital Senda de Integridad en la vigencia 2023, liderada por la Secretaría general de la Alcaldía Mayor de Bogotá.</t>
  </si>
  <si>
    <t>PAAC50</t>
  </si>
  <si>
    <t>7.3.2</t>
  </si>
  <si>
    <t>Participar en la estrategia distrital CALDAS “IDPYBA diverso, respetuoso y seguro 
con humanos y animales”</t>
  </si>
  <si>
    <t xml:space="preserve">Participar en el 100% de las actividades de la Estrategia distrital CALDAS  programadas por el Servicio Civil y  convocadas, con el fin de fortalecer la aplicación de la estrategia “IDPYBA diverso, respetuoso y seguro con humanos y animales” en la entidad.  </t>
  </si>
  <si>
    <t>Actas de reunión</t>
  </si>
  <si>
    <t xml:space="preserve">Se participó en el 100% de las actividades de la estrategia distrital CALDAS “IDPYBA diverso, respetuoso y seguro, así:
1. Asistencia 18 de mayo de 2023. 
2. Asistencia 25 de mayo de 2023
3. Asistencia 22 de junio de 2023
4. Asistencia 29 de septiembre de 2023
5. Boletín IDPYBA, mes de agosto de 2023, con infomattivo Programa Caldas
6. Correo caja de herramientas, mes de agosto (seguimiento DASCD)
7. Correo elaboración proyectos Programa Caldas, mes de julio
8. Correo encuenta Caldas mes de junio
9. Correo invitación Caldas, Congreso Derecho Animal, mes de mayo
10. Correo memorias Caldas, mes de agosto
11. Evidencia cargue proyecto Caldas, mes de agosto
12. Acompañamiento Caldas (DASCD), mes agosto
13. Reunión seguimiento Caldas, mes de agosto
14.Plan de acción Caldas
</t>
  </si>
  <si>
    <t>PAAC51</t>
  </si>
  <si>
    <t>7.3.3</t>
  </si>
  <si>
    <t>Participar en la estrategia distrital Aves  cuidadoras, dando continuidad al trabajo del equipo "Aves Cuidadoras por los animales"</t>
  </si>
  <si>
    <t xml:space="preserve">Participar en el 100% de las actividades de la Estrategia distrital Aves 
cuidadoras, programada  por la Subsecretaria Distrital de Cultura Ciudadana y Gestión del Conocimiento de la Secretaría de Cultura, Recreación y Deporte, con el fin de dar alcance a los retos planteados al objetivo anual de la misma. </t>
  </si>
  <si>
    <t>Actas de reunión
evidencias de retos desarrollados</t>
  </si>
  <si>
    <t xml:space="preserve">Se participa en el 100% de las actividades de la Estrategia distrital Aves, así:
1. Carpeta mes de junio contiene:
- Invitación pública aves cuidadoras
- Certificado de inscripción
- Correo de invitación
- Equipo aves cuidadoras por los animales
2. Carpeta mes de julio contiene:
- Ejercicio
- Correo aves
- Evidencia cargue reto 1
- Guía observación reto 1
- Evidencias reuniones aves
- Imágenes reto
3. Carpeta mes de agosto contiene:
- Asistencia taller cultura ciudadana
- Boletín IDPYBA, mes de agosto contentivo de contenido aves cuidadoras
- Correos e imágenes ejercicios y retos
- Reto 3 guion video
- Taller virtual reto
4. Carpeta mes de septiembre contiene:
-  Video final reto
-   Boletín IDPYBA, mes de septiembre contentivo de contenido aves cuidadoras
- Correos contentivos de la solicitud de publicación del video
- Forms aves cuidadoras por los animales
- Respuestas forms
- Reunión retroalimentación aves cuidadoras
5. Carpeta mes de octubre contiene:
- Certificados equipo aves cuidadoras
- Mención de honor 2023
</t>
  </si>
  <si>
    <t>Gestión preventiva de conflicto de interés</t>
  </si>
  <si>
    <t>PAAC52</t>
  </si>
  <si>
    <t>7.4.1</t>
  </si>
  <si>
    <t>Desarrollar capacitación de Ley de transparencia - Conflicto de interés</t>
  </si>
  <si>
    <t xml:space="preserve"> Jornada de reinducción a las y los servidores de la entidad, con el fin de identificar y mitigar cualquier posible riesgo de corrupción y prevención de un conflicto de interés</t>
  </si>
  <si>
    <t>Acta mes de mayo de 2023, de Jornada de Inducción y Reinducción Ley de transparencia y conflicto de interés</t>
  </si>
  <si>
    <t>Se cumple con la meta, se recomienda continuar con el cumplimiento de la acción</t>
  </si>
  <si>
    <t>PAAC53</t>
  </si>
  <si>
    <t>7.4.2</t>
  </si>
  <si>
    <t>Desarrollar capacitaciones sobre el relacionamiento de la integridad, la transparencia y la lucha contra la corrupción.</t>
  </si>
  <si>
    <t>Una (1) capacitación a las y los servidores y contratistas de la entidad, con el fin de apropiar los componentes esenciales para la consolidación de una cultura de integridad.</t>
  </si>
  <si>
    <t xml:space="preserve">Se da cumplimiento a la actividad:
Anexo 4. Capacitaciones integridad
Incluye:
-	Evidencia capacitación Código de Integridad y sus dos nuevos valores no antropocéntricos 10 2 23
-Divulgación de invitación a capacitación de integridad al personal del IDPYBA
</t>
  </si>
  <si>
    <t xml:space="preserve">Se evidenció cumplimiento de la actividad formulada mediante la capacitación realizada el 10 de febrero de 2023 sobre el Código de Integridad. </t>
  </si>
  <si>
    <t>PAAC54</t>
  </si>
  <si>
    <t>7.4.3</t>
  </si>
  <si>
    <t>Actualización, seguimiento y evaluación de la estrategia para la gestión de conflictos de intereses en la entidad</t>
  </si>
  <si>
    <t>Actualización, seguimiento y evaluación de la estrategia para la gestión de conflictos de intereses en la entidad, con el fin consolidar la estrategia de la vigencia 2023, en lo competente para Talento Humano.</t>
  </si>
  <si>
    <t>Estrategia para la gestión de conflictos de intereses</t>
  </si>
  <si>
    <t xml:space="preserve">1. Acta de reunión del 01 de agosto de 2023,  donde se realiza seguimiento Plan Anticorrupción y Estrategia para la Gestión Preventiva  de los conflicto de interés en el IDPYBA
2. Remisión Informe de gestión actividades primer semestre acerca de integridad y conflicto de interés, inclusión y no discriminación
3. Informe de actividades de integridad, espacios de participación interinstitucional y relacionadas con inclusión y no discriminación, incluido el enfoque interespecie
4. Links sede electrónica estrategia conflicto de interés y ABC del conflicto de interés
5.Boletín IDPYBA-TH, cuyo contenido se enmarca en la integridad y los conflictos de interés para sensibilización de los servidores
6.Memorando socialización de lineamientos en materia de integridad y cronograma  audiencia de rendición de cuentas
</t>
  </si>
  <si>
    <t>Como parte de la actualización, seguimiento y evaluación de la estrategia para la gestión de conflictos de intereses del IDPYBA, en lo competente a  Talento Humano, se adelantaron las siguientes actuaciones:
1. Segumiento a la Estrategia para la gestión preventiva de los conflictos de interés en el IDPYBA
2. Actas de reunión y gestión
3. Correos revisión declaraciones de bienes y rentas y conflictos de interés de la vigencia 2023 (año gravable 2022)
4. Incorporar declaraciones de bienes y rentas y conflictos de interés de la vigencia 2023 (año gravable 2022), en las hostorias laborales de los servidores
5. Plan acción integridad
6. Cursos transparencia
7. Guía inducción y reinducción nueva con contenido de integridad
8. Inducciones y reinducciones con contenido de integridad
9. Socialización Circular actualización declaraciones conficto de ineterés y bienes y rentas
10. Acta de revisión declaraciones conflictos de interés y bienes y rentas 2023 (año gravable 2022)
11. Reporte sideap
12. Remisipon de correo contentivo del recordatorio del plan de trabajo donde las dependencias tienen injerencia en la estrategia de conflicto de interés y remision del link de la sede electrónica donde se enucuentra la estrategia y el ABC del conflicto de ineterés</t>
  </si>
  <si>
    <t xml:space="preserve">Se da cumplimiento a la actividad y se aportan las evidencias que lo respaldan.
En el Comité Institucional de Coordinación de Control Interno realizado el 20 de diciembre de 2023, se presentaron los ejercicios realizado sobre Conflicto de intereses </t>
  </si>
  <si>
    <t>Gestión practicas Antisoborno, Antifraude</t>
  </si>
  <si>
    <t>PAAC55</t>
  </si>
  <si>
    <t>7.5.1</t>
  </si>
  <si>
    <t>Participar y/o desarrollar en capacitaciones sobre la Ética de lo público</t>
  </si>
  <si>
    <t>Participar y/o desarrollar mínimo dos (2)  capacitaciones sobre la Ética de lo público</t>
  </si>
  <si>
    <t>Se recomienda que las metas que se formulan respecto de la actividad a realizar se liguen con lo programado en el cronograma; lo anterior, considerando que se dispuso como mínimo participar y/o desarrollar mínimo dos capacitaciones sobre la Ética de lo público, pero dentro de las fechas únicamente se contempló el mes de junio para la ejecución de la tarea.</t>
  </si>
  <si>
    <t>1. Invitaciones a las capacitaciones "De la ética ciudadana a la (bio)ética animal", en articulación  con la Subdirección de Cultura Ciudadana y Gestión del Conocimiento, llevadas a cabo el 17 y 24 de mayo a través del Canal de Youtube del IDPYBA
2. Asistencia charla virtual ética ciudadana a la (bio)ética animal - 17 5 23
3. Asistencia charla virtual de la ética ciudadana a la (bio)ética animal - 24 5 23</t>
  </si>
  <si>
    <t>Se cumple con la meta, se recomienda continuar con el cumplimiento de la acción, además incluir como evidencia los certificados aportados por los funcionarios frente a los cursos que realizan sobre este tema</t>
  </si>
  <si>
    <t>PAAC56</t>
  </si>
  <si>
    <t>7.5.2</t>
  </si>
  <si>
    <t>Participar y/o desarrollar actividades pedagógicas para el fomento y fortalecimiento de  la Cultura de integridad y prevención de la corrupción.</t>
  </si>
  <si>
    <t>Participar y/o desarrollar mínimo dos (2) actividades relacionadas a la Cultura de integridad y prevención de la corrupción.</t>
  </si>
  <si>
    <t>Se recomienda que las metas que se formulan respecto de la actividad a realizar se liguen con lo programado en el cronograma; lo anterior, considerando que se dispuso como mínimo participar y/o desarrollar mínimo dos actividades relacionadas a la Cultura de Integridad y Prevención de la Corrupción, pero dentro de las fechas únicamente se contempló el mes de noviembre para la ejecución de la tarea.</t>
  </si>
  <si>
    <t xml:space="preserve">Se desarrollaron las siguientes actividades:
- Participación y desarrollo retos senda integridad
-Participación y desarrollo de ponencia "Códigos de Integridad: Oportunidad de transversalización del enfoque interespecie en la función pública"
- Participación y desarrollo de charla Universidad Monserrate con enfoque de respeto Inter especie
-Difusión curso de integridad, transparencia y lucha contra la corrupción dictado por el DAFP
- Acta capacitación Código de Integridad
- Fomento institucional y seguimiento permanente a las actualizaciones de bienes y rentas y conflicto de interés
- Divulgación información transparencia Inter especie
</t>
  </si>
  <si>
    <t>Se dio cumplimiento a la actividad, se recomienda para la vigencia 2024 continuar con la ejecuciíon de estas actividades</t>
  </si>
  <si>
    <t>COMPONENTE 8 : GESTIÓN DE RIESGOS DE CORRUPCIÓN - MAPAS DE RIESGO</t>
  </si>
  <si>
    <t>GESTIÓN DE RIESGOS DE CORRUPCIÓN - MAPAS DE RIESGO</t>
  </si>
  <si>
    <t>Política de Administración de Riesgos</t>
  </si>
  <si>
    <t>PAAC57</t>
  </si>
  <si>
    <t>8.1.1</t>
  </si>
  <si>
    <t>Socializar a través de diferentes medios  la política de administración de riesgos.</t>
  </si>
  <si>
    <t>Pieza comunicativa de la Política de Gestión de Riesgos socializada</t>
  </si>
  <si>
    <t xml:space="preserve">Oficina Asesora de Planeación </t>
  </si>
  <si>
    <t>Se realiza la solicitud el 13/04/2023 al proceso de Gestión de Comunicaciones para la realización y la socialización de la una pieza de comunicación, que para este periodo hizo énfasis en los riesgos de seguridad digital, ya que sobre corrupción y gestión se había enfatizado en otras piezas en la vigencia 2022. Se socializó el 20 de abril de 2023.</t>
  </si>
  <si>
    <t xml:space="preserve">Se observó cumplimiento de la actividad formulada a través de la socialización de la Política de Administración de Gestión del Riesgo de Seguridad Digital. </t>
  </si>
  <si>
    <t>La actividad se encuentra programada en el mes de octubre con el propósito de realizar una socialización semestral.</t>
  </si>
  <si>
    <t>Se realizó la socialización de la pieza gráfica de gestión de la política de reisgos del instuto a traves de correo electrónico.</t>
  </si>
  <si>
    <t>PAAC58</t>
  </si>
  <si>
    <t>8.1.2</t>
  </si>
  <si>
    <t xml:space="preserve">Diseñar y desarrollar taller de la política de Administración de Riesgos </t>
  </si>
  <si>
    <t xml:space="preserve">Un (1) taller de la política de Administración de Riesgos </t>
  </si>
  <si>
    <t>Formularios de evaluación de impacto/ Listas de asistencias</t>
  </si>
  <si>
    <t>La actividad se encuentra programada en el mes de octubre, ya que por diferentes actividades no de desarrolló en atención a lo programado.</t>
  </si>
  <si>
    <t>Se recomienda desarrollar la actividad según lo enunciado en el autocontrol, toda vez que la programación inicial se encontraba para el mes de julio.</t>
  </si>
  <si>
    <t xml:space="preserve">Se recomienda cumplir con el cronograma </t>
  </si>
  <si>
    <t>Se realizó el taller de la política de Administración de Riesgos a los servidores y contratistas del instituto por medio de la plataforma teams.</t>
  </si>
  <si>
    <t xml:space="preserve">Construcción del mapa de riesgo anticorrupción </t>
  </si>
  <si>
    <t>PAAC59</t>
  </si>
  <si>
    <t>8.2.1</t>
  </si>
  <si>
    <t>Formulación Mapa de Riesgos de corrupción para la próxima vigencia.</t>
  </si>
  <si>
    <t>Mapa de Riesgos de Corrupción 2024 formulado.</t>
  </si>
  <si>
    <t>Mapa de Riesgos de Corrupción 2024</t>
  </si>
  <si>
    <t>Se realizan las mesas de trabajo con los lideres de los procesos para la actualización de los reisgos de corrupción para la vigencia 2024, se carga las evidencias correpondientes de las sesiones de trabajo.</t>
  </si>
  <si>
    <t>Consulta y divulgación</t>
  </si>
  <si>
    <t>PAAC60</t>
  </si>
  <si>
    <t>8.3.1</t>
  </si>
  <si>
    <t>Divulgar el PAAC 2023 y el mapa de riesgos de la entidad con los grupos de interés.</t>
  </si>
  <si>
    <t>Link de publicación del PAAC 2023 y mapa de riesgos de corrupción en la sede electrónica</t>
  </si>
  <si>
    <t>Publicación en sede electrónica, correos, piezas  publicadas.</t>
  </si>
  <si>
    <t xml:space="preserve">Se formuló y público en la sede electrónica de la entidad el Plan Anticorrupción y de atención al ciudadano. En un primer momento en borrador, ya que para su construcción se desarrolló un proceso colaborativo en donde se invitó a la ciudadanía a generar sus aportes en la sede electrónica y consultar la propuesta del Instituto. Con las observaciones realizadas se compiló un documento con las respectivas respuestas que se encuentra disponible en los siguientes enlaces:
Micrositio: 
https://www.animalesbog.gov.co/content/programa-transparencia-y-etica-publica
Versión preliminar:
https://www.animalesbog.gov.co/transparencia/planeacion/planes/plan-anticorrupci%C3%B3n-y-atenci%C3%B3n-al-ciudadano-2023-preliminar
Respuesta a observaciones:
https://www.animalesbog.gov.co/transparencia/planeación/planes/respuesta-observaciones-la-ciudadanía-paac” 
Plan aprobado:
https://www.animalesbog.gov.co/transparencia/planeacion/planes/plan-anticorrupcion-y-atencion-al-ciudadano-2023-v1
</t>
  </si>
  <si>
    <t>PAAC61</t>
  </si>
  <si>
    <t>8.3.2</t>
  </si>
  <si>
    <t>Desarrollar ejercicios de participación para la identificación de riesgos de corrupción, con los grupos de valor y partes interesadas para la próxima vigencia.</t>
  </si>
  <si>
    <t>Informe consolidado del ejercicio participativo ciudadano</t>
  </si>
  <si>
    <t>Informe, listados de participantes, actas de reunión</t>
  </si>
  <si>
    <t>Se socializa a traves de los canales institucionales, redes sociales, etc. el banner y pieza grafica con el enlace para que la ciudadania, grupos de valor puedan participar en la identificaión de los riesgos de corrupción, se da plazo hasta el 8 de enero de 2024.</t>
  </si>
  <si>
    <t>Monitoreo y revisión</t>
  </si>
  <si>
    <t>PAAC62</t>
  </si>
  <si>
    <t>8.4.1</t>
  </si>
  <si>
    <t>Realizar monitoreo al  Mapa de Riesgos de Corrupción por parte de los lideres de los procesos en conjunto con sus equipos de trabajo y si es el caso ajustarlo.</t>
  </si>
  <si>
    <t>Tres autocontroles en el mapa de riesgos de corrupción.</t>
  </si>
  <si>
    <t>Mapa de riesgos de corrupción.</t>
  </si>
  <si>
    <t>Líderes de proceso</t>
  </si>
  <si>
    <t>Realizar monitoreo al  Mapa de Riesgos de Corrupción por parte de los líderes de los procesos y se suministraron los soportes de cumplimiento de los planes de acción</t>
  </si>
  <si>
    <t>Se cumple con la meta</t>
  </si>
  <si>
    <t>La primera linea de defensa realiza seguimiento a las actividades programadas en el mapa de riesgo de corrupción</t>
  </si>
  <si>
    <t>PAAC63</t>
  </si>
  <si>
    <t>8.4.2</t>
  </si>
  <si>
    <t>Realizar monitoreo al  Mapa de Riesgos de Corrupción por parte del Oficina Asesora de Planeación y realizar retroalimentación a los procesos.</t>
  </si>
  <si>
    <t>Tres monitoreos en el mapa de riesgos de corrupción.</t>
  </si>
  <si>
    <t>Mapa de riesgos de corrupción, correos de solicitud, memorando de retroalimentación.</t>
  </si>
  <si>
    <t>Desde la OAP se establecen los lineamientos para el reporte Mapa de Riesgos de Corrupción y se realiza el monitoreo del primer cuatrimestre de la vigencia 2023. Como evidencia se adjunta el enlace del PAAC de la sede electrónica institucional. https://www.animalesbog.gov.co/transparencia/planeacion/planes/plan-anticorrupcion-y-atencion-al-ciudadano-2023-v2</t>
  </si>
  <si>
    <t>Se realiza el monitoreo del tercer seguimiento correspondiente al PAAC.</t>
  </si>
  <si>
    <t>Seguimiento</t>
  </si>
  <si>
    <t>PAAC64</t>
  </si>
  <si>
    <t>8.5.1</t>
  </si>
  <si>
    <t>Realizar el seguimiento al mapa de riesgos de corrupción y publicar en la página web el informe respectivo, de acuerdo con lo establecido en la normatividad vigente.</t>
  </si>
  <si>
    <t xml:space="preserve"> Tres seguimientos al mapa de riesgos de corrupción</t>
  </si>
  <si>
    <t>Control Interno</t>
  </si>
  <si>
    <t>Si bien dentro del cronograma la actividad se encuentra planteada para los meses de: mayo y septiembre de 2023, es preciso señalar que en enero de 2023 se realizó el cargue de la información correspondiente al seguimiento al mapa de riesgos de corrupción, respecto de la vigencia 2022.</t>
  </si>
  <si>
    <t>Para el primer trimestre se realizó el seguimiento al mapa de riesgos de corrupción dandose las recomendaciones y observaciones sobre el grado de cumplimiento de las acciones, el cual fue publicado en la sede electrónica del Instituto en el siguiente enlace https://www.animalesbog.gov.co/transparencia/control/reportes-control-interno/plan-anticorrupcion-y-atencion-al-ciudadano-2023-y-riesgos-de-corrupcion</t>
  </si>
  <si>
    <t xml:space="preserve">Serealiza el seguimiento al mapa de riesgos de corrupción del tercer cuatrimestre </t>
  </si>
  <si>
    <t>El cumplimiento se evidencia la publicación en la sede electrónica del Instituto del mes de enero de 2024 en el siguiente link vigencia 2024 https://www.animalesbog.gov.co/transparencia/control/reportes-control-interno/informe-pormenorizado</t>
  </si>
  <si>
    <t>COMPONENTE 9 : MEDIDAS DE DEBIDA DILIGENCIA Y PREVENCIÓN DE LAVADO DE ACTIVOS</t>
  </si>
  <si>
    <t>MEDIDAS DE DEBIDA DILIGENCIA Y PREVENCIÓN DE LAVADO DE ACTIVOS</t>
  </si>
  <si>
    <t>Construcción del plan de trabajo para adaptar y/o desarrollar la debida diligencia</t>
  </si>
  <si>
    <t>PAAC65</t>
  </si>
  <si>
    <t>9.1.1</t>
  </si>
  <si>
    <t>Elaborar y aprobar un plan de trabajo que contenga las acciones requeridas para adaptar y/o desarrollar la debida diligencia</t>
  </si>
  <si>
    <t xml:space="preserve"> Plan de trabajo para la  debida diligencia.</t>
  </si>
  <si>
    <t xml:space="preserve"> Plan de trabajo, acta de reunión, correos electrónicos, memorandos.</t>
  </si>
  <si>
    <t>Se realizo la creación del plan de trabajo para la implementación del Sistema de Administración de Riesgos de Lavado de Activos y Financiación del Terrorismo - SARLAFT, el cual fue socializado en el Comité Institucional de Gestión y Desempeño No 4.</t>
  </si>
  <si>
    <t xml:space="preserve">Se evidenció el cumplimiento de la actividad formulada a través de la construcción del plan de trabajo para la implementación del Sistema de Administración de Riesgos de Lavado de Activos y Financiación del Terrorismo – SARLAFT. </t>
  </si>
  <si>
    <t xml:space="preserve">Se recomienda que el autocontrol informe sobre el avance de la meta </t>
  </si>
  <si>
    <t>Con base en lo planeado en el Plan de Accion SARLAFT, se evidencia que se ha logrado un gran avance, dando cumplimiento a todas las actividades planeadas, apoyandonos no solamente en las guias y material creado para este fin, si no, en la Secretaria General.</t>
  </si>
  <si>
    <t xml:space="preserve">No se dio cumplimiento a la acción </t>
  </si>
  <si>
    <t>Gestión de la debida diligencia</t>
  </si>
  <si>
    <t>PAAC66</t>
  </si>
  <si>
    <t>9.2.1</t>
  </si>
  <si>
    <t>Reporte de cumplimiento del plan para la debida diligencia y la prevención de lavado de activos</t>
  </si>
  <si>
    <t>Realizar mínimo dos seguimientos al plan de trabajo de debida diligencia.</t>
  </si>
  <si>
    <t>Matriz de seguimiento al plan de trabajo de debida diligencia.</t>
  </si>
  <si>
    <t xml:space="preserve">Se recomienda que las metas que se formulan respecto de la actividad a realizar se liguen con lo programado en el cronograma; lo anterior, considerando que se dispuso como mínimo realizar dos seguimientos al plan de trabajo de debida diligencia, pero dentro de las fechas únicamente se contempló el mes de noviembre para la ejecución de la tarea. </t>
  </si>
  <si>
    <t>Se llevaron a cabo las actividades programadas en el cronograma del plan de trabajo SARLAFT.</t>
  </si>
  <si>
    <t>Dentro de las evidencias no se observa un documento de seguimiento del plan de trabajo SARLAFT, por lo que se recomienda realizar seguimiento por cada una de las acciones del plan.</t>
  </si>
  <si>
    <t>Se llevaron a cabo la mayoria de las  actividades programadas en el cronograma del plan de trabajo SARLAFT, en la cual queda pendiente la seleccion del agente SARLAFT, el cual sera elegido mediante Comite Directivo. Es asi que se crea el documento GUIA PE01-G01 Guia SARLAFT y sus documentos anexos.</t>
  </si>
  <si>
    <t>De acuerdo con las evidencias presentadas se observa el cumplimiento de la actividad.</t>
  </si>
  <si>
    <t xml:space="preserve">Se dio cumplimiento parcial </t>
  </si>
  <si>
    <r>
      <rPr>
        <b/>
        <sz val="12"/>
        <rFont val="Arial"/>
        <family val="2"/>
      </rPr>
      <t xml:space="preserve">PLAN ANTICORRUPCIÓN Y DE ATENCIÓN AL CIUDADANO 
MAPA DE RIESGOS DE CORRUPCIÓN 
</t>
    </r>
    <r>
      <rPr>
        <sz val="12"/>
        <rFont val="Arial"/>
        <family val="2"/>
      </rPr>
      <t xml:space="preserve">2023
</t>
    </r>
  </si>
  <si>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</si>
  <si>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</si>
  <si>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</si>
  <si>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servidores y contratistas que realizan actividades dentro de los procesos del instituto, al igual que a sus partes interesadas.</t>
  </si>
  <si>
    <t>CONTENIDO:</t>
  </si>
  <si>
    <t>Mapa de riesgos de corrupción</t>
  </si>
  <si>
    <t>El objetivo del Mapa de Riesgos de Corrupción es identificar los riesgos de corrupción inherentes al desarrollo de los procesos de la entidad.</t>
  </si>
  <si>
    <t>Componentes</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</si>
  <si>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</si>
  <si>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</si>
  <si>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</si>
  <si>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</si>
  <si>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</si>
  <si>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</si>
  <si>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</si>
  <si>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 Gestión de riesgos de corrupción - mapas de riesgo</t>
  </si>
  <si>
    <t>Componente 9 : Medidas de debida diligencia y prevención de lavado de activos</t>
  </si>
  <si>
    <t>NO. DE ACTA DE APROBACIÓN</t>
  </si>
  <si>
    <t>FECHA</t>
  </si>
  <si>
    <t>VERSIÓN</t>
  </si>
  <si>
    <t>DESCRIPCIÓN</t>
  </si>
  <si>
    <t>02</t>
  </si>
  <si>
    <t>31/01/2023</t>
  </si>
  <si>
    <t>1.0</t>
  </si>
  <si>
    <t>Adopción y aprobación del plan para la vigencia 2023.</t>
  </si>
  <si>
    <t>05</t>
  </si>
  <si>
    <t>2.0</t>
  </si>
  <si>
    <t>Se ajustó la actividad PAAC020 y los Riesgos 03 y 019 mejorando redacción y cohesión entre las acciones y las metas.</t>
  </si>
  <si>
    <t>PROCESO DIRECCIONAMIENTO ESTRATÉGICO</t>
  </si>
  <si>
    <t>MAPA DE RIESGOS</t>
  </si>
  <si>
    <t>Código: PE01-PR03-F01</t>
  </si>
  <si>
    <t>Versión: 5.0</t>
  </si>
  <si>
    <t>ITEM</t>
  </si>
  <si>
    <t>OBJETIVO ESTRATÉGICO/ PROCESO</t>
  </si>
  <si>
    <t>TRAMITES O SERVICIO ASOCIADO AL RIESGO</t>
  </si>
  <si>
    <t>ALCANCE</t>
  </si>
  <si>
    <t>Definición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</si>
  <si>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</si>
  <si>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</si>
  <si>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</si>
  <si>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</si>
  <si>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</si>
  <si>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</si>
  <si>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</si>
  <si>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</si>
  <si>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</si>
  <si>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</si>
  <si>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</si>
  <si>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</si>
  <si>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</si>
  <si>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</si>
  <si>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Descripción del Riesgo</t>
  </si>
  <si>
    <t>Acción u omisión</t>
  </si>
  <si>
    <t>Uso del poder</t>
  </si>
  <si>
    <t>Desviar la gestión de lo público</t>
  </si>
  <si>
    <t>Beneficio Privado</t>
  </si>
  <si>
    <t>Impacto</t>
  </si>
  <si>
    <t>Causa Inmediata</t>
  </si>
  <si>
    <t>Causa Raíz</t>
  </si>
  <si>
    <t>Clasificación del riesgo</t>
  </si>
  <si>
    <t>Frecuencia</t>
  </si>
  <si>
    <t>Probabilidad Inherente</t>
  </si>
  <si>
    <t>Análisis del Impacto</t>
  </si>
  <si>
    <t>Si</t>
  </si>
  <si>
    <t>No</t>
  </si>
  <si>
    <t>Impacto Inherente</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</si>
  <si>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</si>
  <si>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</si>
  <si>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</si>
  <si>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</si>
  <si>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</si>
  <si>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</si>
  <si>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</si>
  <si>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</si>
  <si>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</si>
  <si>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</si>
  <si>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</si>
  <si>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Indicador Gestión del Riesgo</t>
  </si>
  <si>
    <t>AUTOCONTROL
(LIDER DEL PROCESO)</t>
  </si>
  <si>
    <t>Valoración del Indicador de Gestión del riesgo</t>
  </si>
  <si>
    <t>MONITOREO
(OFICINA ASESORA DE PLANEACIÓN)</t>
  </si>
  <si>
    <t>% AVANCE</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</si>
  <si>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</si>
  <si>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</si>
  <si>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</si>
  <si>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 xml:space="preserve">
Posibilidad de uso indebido de información privilegiada antes de la publicación de los pliegos de condiciones o avisos de convocatoria con el fin de obtener provecho para sí o para un tercero</t>
  </si>
  <si>
    <t>X</t>
  </si>
  <si>
    <t>Pérdida de imagen institucional.
investigaciones, sanciones penales, administrativas y disciplinarias.
Detrimento patrimonial.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</si>
  <si>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</si>
  <si>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</si>
  <si>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</si>
  <si>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El evento puede ocurrir solo en circunstancias excepcionales (poco comunes o anormales)
No se han presentado en los últimos 5 años</t>
  </si>
  <si>
    <t>Afectar al grupo de funcionarios del proceso?</t>
  </si>
  <si>
    <t>Alto</t>
  </si>
  <si>
    <t>El subdirector de gestión corporativa diseña una estrategia pedagógica para prevenir el uso indebido de información privilegiada a través de actividades periódicas de divulgación a grupos de valor interno.</t>
  </si>
  <si>
    <t>Preventivo</t>
  </si>
  <si>
    <t>Mitigar: Después de realizar un análisis y considerar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</si>
  <si>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</si>
  <si>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
Subdirector de gestión Corporativa</t>
  </si>
  <si>
    <t>Cuatrimestral</t>
  </si>
  <si>
    <t>Estrategia diseñada/estrategia implementada</t>
  </si>
  <si>
    <t>Se remitió a la Oficina de Comunicaciones de la Entidad la solicitud de campaña pedagógica para el uso indebido de información junto con la primera información a divulgar. en el marco de la solicitud la profesional contratista de comunicaciones informa que el instituto preparará una campaña con las demás áreas sobre el uso indebido de información. Evidencia: se remite evidencias en carpeta denominada "uso de la información"</t>
  </si>
  <si>
    <t xml:space="preserve">Controlado
</t>
  </si>
  <si>
    <t>De acuerdo a la evidencia se puede corroborar que se ha iniciado el proceso para diseñar la estrategia, se sugiere mayor claridad en el diligenciamiento del autocontrol de la actividad, también tener en cuenta el plan de acción y el indicador gestión del riesgo.</t>
  </si>
  <si>
    <t>Se evidencia un archivo de word que contiene información sobre la información confidencial en materia contractual en las áreas técnicas y contratistas, así como copia del correo en el que se realiza la solicitud de campañada pedagógica. Ello daría cuenta del trabajo que se ha adelantado frente al particular.</t>
  </si>
  <si>
    <t xml:space="preserve">Se remitió a la oficina de Comunicaciones de la Entidad la estrategia de la campaña pedagógica para el uso indebido de información, la cual determina los canales y el alcance de este para la implementación en el mes de octubre y noviembre.  </t>
  </si>
  <si>
    <t xml:space="preserve">Se realiza la verificación de las evidencias y se observa el cumplimiento de la actividad.
</t>
  </si>
  <si>
    <t xml:space="preserve">Verificadas las evidencias no soportan la acción puesto que la solicitud no abre, el power point no tiene información, y el word esta vacío, por lo cual no se puede establecer el cumplimiento. </t>
  </si>
  <si>
    <t>La Oficina de Comunicaciones de la Entidad por solciitud de contractual, diseño campaña pedagógica para el uso indebido de información  Evidencia: se remite evidencias en carpeta denominada "uso de la información"</t>
  </si>
  <si>
    <t xml:space="preserve">Se realiza la verificación de las evidencias y se observa el cumplimiento de la actividad.
</t>
  </si>
  <si>
    <t>Se da cumplimiento de la acción, se observa en las evidencias de piezas comunicativas sobre el uso indebido de la información</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</si>
  <si>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</si>
  <si>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</si>
  <si>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</si>
  <si>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</si>
  <si>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</si>
  <si>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</si>
  <si>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</si>
  <si>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</si>
  <si>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</si>
  <si>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</si>
  <si>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 xml:space="preserve">Número total de contratos suscritos de prestación de servicios profesionales y de apoyo a la gestión/ Número de contratos de prestación de servicios  profesionales y de apoyo a la gestión con cláusulas de confidencialidad e integridad </t>
  </si>
  <si>
    <t>Se incluye en los contratos las cláusulas de confidencialidad e integridad. EVIDENCIAS: se escoge aleatoriamente 3 contratos que contiene dicha información: cto 10 de 2023, contrato 299-2023 y 300 de 2023.</t>
  </si>
  <si>
    <t>Se verifica la inclusión de las obligaciones de integridad y confidencialidad en la minuta de contratación, se sugiere mayor claridad en el diligenciamiento del autocontrol y del mismo modo tener en cuenta que pide el indicador del riesgo.</t>
  </si>
  <si>
    <t xml:space="preserve">Se verifica la inclusión de las obligaciones de confidencialidad e integridad dentro de los contratos 10-2023 y 300-2023. Dentro de la evidencia adjunta no se halla el contrato 299-2023, al que hace mención el autocontrol. De igual manera, se recomienda hacer una muestra más grande de la verificación de la inclusión de obligaciones de que trata esta actividad, así como tener en cuenta el indicador de gestión señalado. </t>
  </si>
  <si>
    <t>Se incluye en los contratos las cláusulas de confidencialidad e integridad. EVIDENCIAS: se escoge aleatoriamente 5 contratos que contiene dicha información: cto 325 de 2023, contrato 311,315,310,y 318  de 2023.</t>
  </si>
  <si>
    <t xml:space="preserve">Se realiza la verificación de las evidencias y se observa el cumplimiento de la actividad.
</t>
  </si>
  <si>
    <t xml:space="preserve">Revisado el SECOO II se encuentra incorporada la cláusula de confidencialidad e integridad </t>
  </si>
  <si>
    <t xml:space="preserve">Se verifica la inclusión de las obligaciones de confidencialidad e integridad dentro de los contratos -suscritos en el III cuatrimestre.  se carga evidencias de una muetsra aleatoria y carga listado de contratos con el link de consulta para su verificaciòn. </t>
  </si>
  <si>
    <t xml:space="preserve">En las minutas contractuales se incorporó las obligaciones de confidencialidad e integridad </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</si>
  <si>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</si>
  <si>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</si>
  <si>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</si>
  <si>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</si>
  <si>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</si>
  <si>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</si>
  <si>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</si>
  <si>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pérdida de credibilidad del sector?</t>
  </si>
  <si>
    <t>Ocasionar lesiones físicas o pérdidas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</si>
  <si>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</si>
  <si>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</si>
  <si>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</si>
  <si>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</si>
  <si>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</si>
  <si>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</si>
  <si>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</si>
  <si>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algún momento.
Al menos 1 vez en los últimos 5 años</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</si>
  <si>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</si>
  <si>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https://idpyba.sharepoint.com/:f:/s/PAACyRiesgosdeGestion/EuuecwKlvBxOrWBAVjFMp_UBhrSkZqRIPn3pd177D9Kk_Q?e=y3b7Fq</t>
  </si>
  <si>
    <t>Número total de contratos suscritos / Número de contratos revisados</t>
  </si>
  <si>
    <t>Desde la Subdirección de Gestión Corporativa- Contractual se realizó para el primer cuatrimestre campaña  pedagogica, acompañada de piezas comunicativas en video en donde en el desarrollo de las mismas se profundiza en etapa precontractual: desde la planeación de la necesidad, estudios previos, estudios de mercado, analisis del sector y demás requisitos precontractuales.   La estrategia será evaluada al finalizar la acción, teniendo en cuenta las otras actividades a realizar.                                                                             EVIDENCIAS: SE CARGA CARPETA DENOMINADA REQUISITOS PRECONTRACTUALES- Se evidencia las 5 capsulas en video, envio masivo por los canales internos de comunicación, texto sobre la informacion.</t>
  </si>
  <si>
    <t>Se evidencia cumplimiento de la actividad,  se sugiere  tener en cuenta que pide el indicador del riesgo para el diligenciamiento del autocontrol y cargue de evidencias.</t>
  </si>
  <si>
    <t xml:space="preserve">Se encuentran las evidencias indicadas, dando cumplimiento a la actividad señalada. Sin embargo, se recomienda tener en cuenta lo señalado en la acción, de forma que las actividades que se realicen y se describan en el autocontrol respondan a la acción y al indicador propuesto.
Se recomienda establecer cual es el mecanismo para verificar los requisitos pecontractuales, pues no se puede determinar el cumplimiento </t>
  </si>
  <si>
    <t xml:space="preserve">
Desde la Subdirección de Gestión Corporativa- Contractual se realizó para el segundo cuatrimestre campaña pedagógica con vigencia anual, acompañada de piezas comunicativas en video en donde en el desarrollo de las mismas se profundiza en etapa precontractual: desde la planeación de la necesidad, estudios previos, estudios de mercado, analisis del sector y demás requisitos precontractuales. La estrategia será evaluada al finalizar la acción, teniendo en cuenta las otras actividades a realizar. EVIDENCIAS: SE CARGA CARPETA DENOMINADA REQUISITOS PRECONTRACTUALES- Se evidencia las 5 capsulas en video, envio masivo por los canales internos de comunicación, texto sobre la informacion.
</t>
  </si>
  <si>
    <t xml:space="preserve">Se realiza la verificación de las evidencias y se observa el cumplimiento de la actividad.
</t>
  </si>
  <si>
    <t xml:space="preserve">Se dio cumplimiento a las acciones, se recomienda continuar con su ejecución </t>
  </si>
  <si>
    <t xml:space="preserve">
Desde la Subdirección de Gestión Corporativa- Contractual se realizó para el segundo cuatrimestre campaña pedagógica con vigencia anual, acompañada de piezas comunicativas en video en donde en el desarrollo de las mismas se profundiza en etapa precontractual: desde la planeación de la necesidad, estudios previos, estudios de mercado, analisis del sector y demás requisitos precontractuales.  EVIDENCIAS: SE CARGA CARPETA DENOMINADA REQUISITOS PRECONTRACTUALES- Se evidencia las 5 capsulas en video, envio masivo por los canales internos de comunicación, texto sobre la informacion.
</t>
  </si>
  <si>
    <t xml:space="preserve">Durante el tercer cuatrimestre se remitieron a los correos electronicos institucionales capsulas sobre el manejo de la contratación </t>
  </si>
  <si>
    <t xml:space="preserve">Revisar la accción pues se encuentra un link </t>
  </si>
  <si>
    <t>Desarrollar herramientas técnicas, dinámicas y confiables, a través del manejo y gestión de conocimiento.</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</si>
  <si>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</si>
  <si>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</si>
  <si>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</si>
  <si>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 xml:space="preserve">Afectar la imagen reputacional de la entidad.
Apertura de procesos disciplinarios y administrativos.
Perdida de la memoria institucional
</t>
  </si>
  <si>
    <t xml:space="preserve">Documentos electrónicos y físicos modificados o alterados
</t>
  </si>
  <si>
    <t>Se altera la información de los documentos institucionales pertenecientes al archivo central de forma premeditada con el fin de obtener provecho para sí o para un tercero.</t>
  </si>
  <si>
    <t xml:space="preserve">
El profesional o técnico administrativo de la Subdirección corporativa – Gestión Documental realiza semestralmente verificaciones previas y posteriores aleatorias del contenido de los documentos  en préstamo para identificar posibles alteraciones.</t>
  </si>
  <si>
    <t xml:space="preserve"> 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</si>
  <si>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</si>
  <si>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</si>
  <si>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Las evidencias presentadas para este riesgo corresponden al control de calidad del contenido de la información registrada en los inventarios documentales FUID de los archivos que han sido objeto de transferencia documental primaria, es decir el archivo central.
Lo anterior debido a que las verificaciones de los archivos de gestión se harán a través de la recolección de FUID de manera semestral, iniciando con dichas revisiones en el mes de mayo, para que en junio se recolecte dicha información</t>
  </si>
  <si>
    <t xml:space="preserve">Controlado
</t>
  </si>
  <si>
    <t>Se evidencia cumplimiento de la actividad, de acuerdo a los soportes cargados.</t>
  </si>
  <si>
    <t xml:space="preserve">Se encuentran dos archivos en los que observa la remisión del FUID correspondientes a la vigencia 2020 con ajustes por parte de OAP y Comunicaciones. Ello demuestra el cumplimiento en la actividad y acción propuestas para este riesgo.  </t>
  </si>
  <si>
    <t>Al hacerse el control de calidad durante el procedimiento de las transferencias primarias documentales se hace el control de calidad en cada transferencia. Para lo cual en el segundo cuatrimestre del año en curso se cumplieron las transferencias de: 
*Mayo: gestión documental vigencias 2017 - 2020;  Urgencias veterinarias 2021. Esterilizaciones 2021.
*Junio: Hogares de paso 2021. Recursos físicos 2020. Maltrato animal 2020. Animales de granja vigencia 2020
*Julio: Control interno vigencia 2020, custodia caninos y felinos vigencia 2021
*Agosto: Atención al ciudadano y talento humano vigencias 2019 - 2020
Con ocasión de la actividad de actualización y recolección de inventarios documentales de archivo de gestión que recolectaron los siguientes FUID:
*la subidrección de cultura ciudadana y gestión del conocimiento de las vigencias 2020 a 2023. 
*De la dirección general, se recibieron inventarios del área de comunicaciones de las vigencias 2020 a la 2023 al igual que Control interno; 
*de la oficina de control interno disciplinario las vigencias 2019-2023.
*De la Oficina Asesora de Planeación las vigencias 2020-2023. 
*En la Oficina Asesora Jurídica las vigencias 2019-2023.
*Por su parte de la subdirección de gestión coportativa se recibieron los inventarios de los equipos: talento humano 2020-2023; contractual 2020-2023; Recursos Físicos 2020-2023. 
*de la subdirección de atención a la fauna se recibieron inventarios documentales del programa del escuadron anticrueldad y del programa de esterilizaciones.
En cuanto a los prestamos documentales para el este periodo,
todas las solicitudes atendidas fueron del grupo de gestión contractual de la subdirección de gestión corporativa quienes hicieron una solicitud por mes con excepción de julio donde se efectuaron dos solicitudes.</t>
  </si>
  <si>
    <t>Se evidencia cumplimiento de la actividad, de acuerdo a los soportes cargados. Sin embargo no se evidencian los archivos FUID en el enlace de evidencias.</t>
  </si>
  <si>
    <t>No se observan evidencias frente al FUID, razón por la cual no se puede establecer el cumplimiento de la acción</t>
  </si>
  <si>
    <t>Al hacerse el control de calidad durante el procedimiento de las transferencias primarias documentales se hace el control de calidad en cada transferencia. Para lo cual en el tercer cuatrimestre del año en curso se cumplieron las transferencias así:
Septiembre: Se da cumplimiento con la recepción de las transferencias primarias documentales correspondientes a 3 series y/o subseries, las cuales son: HISTORIAS CLINICAS, PROGRAMA DE ADOPCIONES Y SINANTROPICOS. Estas transferencias documentales corresponden a la vigencia 2021.
Octubre: Se da cumplimiento con la recepción de las transferencias primarias documentales correspondientes al equipo de gestión ambiental con la serie: PLANES INSTITUCIONALES DE GESTION AMBIENTAL PIGA vigencias 2017, 2018, 2019 y 2020 con seis cajas y 47 expedientes. Por su parte la Oficina Asesora de Planeación transfirió las series: ACTAS DE COMITÉ GESTIÓN Y DESEMPEÑO INSTITUCIONAL ANTEPROYECTO DE PRESUPUESTO, INSTRUMENTOS DEL SISTEMA DE GESTIÓN DE CALIDAD, PLANES ANUALES DE ADQUISICIONES de la vigencia 2020, con un total de tres cajas y seis expedientes. También se efectuó la transferencia de REGISTROS DE IDENTIFICACION DE CANINOS Y FELINOS de la vigencia 2020 para un total de 10 expedientes físicos.
Noviembre: Se da cumplimiento con la recepción de la transferencia primaria documental correspondiente al área de Contabilidad con la serie: ACTAS Y COMPROBANTES CONTABLES vigencias 2020, con una caja y 5 expedientes.
Diciembre: Se da cumplimiento con la recepción de la transferencia del área de Tesorería con la subserie: COMPROBANTES CONTABLES de la vigencia 2020, con 2 cajas y 8 expedientes. También se efectuó la transferencia de la Subdirección de Cultura y Gestión del Conocimiento con las subseries: ACTAS DE CONSEJO DISTRITAL PYBA, ACTAS CONSEJOS LOCALES PYBA, PLANES DE SENSIBILIZACIÓN, CAPACITACIÓN Y EDUCACIÓN, PLANES INSTITUCIONALES DE PARTICIPACION CIUDADANA, PROGRAMA DE VOLUNTARIADO y PROGRAMAS DE COPROPIEDAD Y CONVIVENCIA, para un total de 2 cajas con 24 expedientes.
Con ocasión de la actividad de actualización y recolección de inventarios documentales de archivo de gestión se recolectaron los siguientes FUID actualizados:
Ambiental vigencia 2022- 2023, Brigadas Médicas 2022-2023, Comunicaciones 2023, Contabilidad 2021-2023, Contractual 2020-2023, Control Interno 2021- 2023, Cultura 2021-2023, Dirección 2021- 2023, Escuadrón Anticrueldad 2022-2023, Investigación 2023, Participación 2023, Planeación 2020-2023, Recursos Físicos 2020-2023, Sinantrópicos 2021- 2023, Talento Humano 2021- 2023, UCA 2023 y Tesorería 2022-2023.
En cuanto a los prestamos documentales para el tercer cuatrimestre se han atendido diversas solicitudes, las cuales para el Archivo Central en promedio fue una solicitud mensual, el resto de solicitudes fue para archivos de gestion albergados en el Archivo Central, estas solicitudes procedieron de las siguientes áreas para: gestión contractual de la subdirección de gestión corporativa, Subdirección de Atención a la Fauna, Dirección General y Control Interno.</t>
  </si>
  <si>
    <t xml:space="preserve">Se observan las evidencias reportadas por el proceso, se recomienda a los procesos del instituto revisar las fechas para el cumplimiento y apoyar a gestión documental 
se cumple con la acción </t>
  </si>
  <si>
    <t>Subdirección de Gestión Corporativa-Gestión Documental</t>
  </si>
  <si>
    <t>El profesional o técnico administrativo de la Subdirección corporativa – Gestión Documental recibe las solicitudes de préstamo documental y privilegia el acceso digital a la documentación del archivo central.</t>
  </si>
  <si>
    <t xml:space="preserve">Recibir las solicitudes de préstamo documental privilegiando el acceso digital a la documentación del archivo central en mínimo el 60% de </t>
  </si>
  <si>
    <t>Total del préstamos en formato digital / Total de préstamos documentales formato digital esperados.</t>
  </si>
  <si>
    <t>para el caso de préstamos documentales del archivo de gestión, para la presente vigencia aún no se han recibido solicitudes. Sin embargo debido a que en el archivo central reposa documentación de archivo de gestión, es frecuente que el equipo contractual solicite archivos para su consulta y revisión con lo cual se da cumplimiento a los lineamientos de préstamo documental y sus respectivos controles como se evidencia en los soportes.</t>
  </si>
  <si>
    <t>Se recomienda terminar de diligenciar la acción. De igual manera, se sugiere revisar el término "formato digital", en tanto no es claro si se refiere al documento escaneado o al documento digitalizado, de acuerdo con los parámetros técnicos establecidos en el Manual para Digitalización de Documentos PA03-MN05. Adicional a lo anterior, la solicitud de expedientes por parte del proceso de Gestión Contractual a Gestión Documental no es procedente, en tanto los expedientes solicitados hacen parte del archivo de gestión y por lo tanto es responsabilidad de Gestión Contractual y no de Gestión Documental. En consecuencia, las evidencias presentadas no se corresponden con la acción propuesta para mitigar el riesgo, no siendo posible determinar un porcentaje de avance en el cumplimiento.</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</si>
  <si>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</si>
  <si>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</si>
  <si>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</si>
  <si>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</si>
  <si>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</si>
  <si>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
Apertura de procesos disciplinarios y administrativos.</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</si>
  <si>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</si>
  <si>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</si>
  <si>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</si>
  <si>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</si>
  <si>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</si>
  <si>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Suma de las jornadas realizadas.</t>
  </si>
  <si>
    <t>Se efectuó socialización del procedimiento de Adopciones en el I Semestre de 2023, con el fin de controlar el riesgo.                                                           SOPORTES: Acta de reunión y listado de asistencia de socialización de Procedimiento de Adopciones  I Semestre</t>
  </si>
  <si>
    <t xml:space="preserve">Se evidencia cumplimiento de la actividad, de acuerdo a los soportes cargados.
Se evidencia cumplimiento de la actividad, de acuerdo a los soportes cargados.
</t>
  </si>
  <si>
    <t>Se evidencia formato de Acta de reunión y listado de asistencia (PE01-PR01-F04) conforme a una reunión ejecutada el día 24 de enero de 2023, frente a la socialización del procedimiento de adopciones y hogares de paso, así mimos, la asignación de funciones al equipo de trabajo del área.</t>
  </si>
  <si>
    <r>
      <rPr>
        <sz val="11"/>
        <color rgb="FF000000"/>
        <rFont val="Arial"/>
        <family val="2"/>
      </rPr>
      <t xml:space="preserve">Se efectuó socialización del procedimiento de Adopciones en el II Semestre de 2023, con el fin de controlar el riesgo.                                                           </t>
    </r>
    <r>
      <rPr>
        <b/>
        <sz val="11"/>
        <color rgb="FF000000"/>
        <rFont val="Arial"/>
        <family val="2"/>
      </rPr>
      <t>SOPORTES:</t>
    </r>
    <r>
      <rPr>
        <sz val="11"/>
        <color rgb="FF000000"/>
        <rFont val="Arial"/>
        <family val="2"/>
      </rPr>
      <t xml:space="preserve"> Acta de reunión y listado de asistencia de socialización de Procedimiento de Adopciones  II Semestre</t>
    </r>
  </si>
  <si>
    <t xml:space="preserve">Se cumple con la acción, como se observa en las evidencias aportadas </t>
  </si>
  <si>
    <t xml:space="preserve">Se efectuó socialización del procedimiento de Adopciones en el II Semestre de 2023, con el fin de controlar el riesgo.                                                           SOPORTES: Acta de reunión y listado de asistencia de socialización de Procedimiento de Adopciones  III Semestre
</t>
  </si>
  <si>
    <t xml:space="preserve">De acuerdo con las evidencias reportadas se da cumplimiento a la acción </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</si>
  <si>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</si>
  <si>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</si>
  <si>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cuatrimestralmente verificaciones aleatorias con adoptantes sobre la solicitud de dádivas, conductas antiéticas e inconsistencias en el cumplimiento de requisitos.</t>
  </si>
  <si>
    <t>Verificaciones programadas/programadas realizas.</t>
  </si>
  <si>
    <t xml:space="preserve">Se efectuó el seguimiento de manera aleatoria a adoptantes con el fin de identificar conductas antiéticas e inconsistencias en el cumplimiento de los requisitos en los meses de Enero, Febrero, Marzo.                                                                                SOPORTE: Bases de datos de seguimiento Programa de Adopciones Enero, Febrero y Marzo de 2023. </t>
  </si>
  <si>
    <t>Se evidencian bases de datos diligenciadas de acuerdo con los seguimiento realizados a los pacientes en los meses de enero, febrero y marzo de 2023, así mismo, evidencias fotográficas y videos de los caninos y felinos en sus hogares.</t>
  </si>
  <si>
    <r>
      <rPr>
        <sz val="11"/>
        <color rgb="FF000000"/>
        <rFont val="Arial"/>
        <family val="2"/>
      </rPr>
      <t xml:space="preserve">Se efectuó el seguimiento de manera aleatoria a adoptantes con el fin de identificar conductas antiéticas e inconsistencias en el cumplimiento de los requisitos en los meses de meses demayo, junio, julio y agosto de 2023                                            </t>
    </r>
    <r>
      <rPr>
        <b/>
        <sz val="11"/>
        <color rgb="FF000000"/>
        <rFont val="Arial"/>
        <family val="2"/>
      </rPr>
      <t>SOPORTE</t>
    </r>
    <r>
      <rPr>
        <sz val="11"/>
        <color rgb="FF000000"/>
        <rFont val="Arial"/>
        <family val="2"/>
      </rPr>
      <t xml:space="preserve">: Bases de datos de seguimiento Programa de Adopciones Mayo, Junio, Julio y Agosto de 2023. </t>
    </r>
  </si>
  <si>
    <t xml:space="preserve">Se efectuó el seguimiento de manera aleatoria a adoptantes con el fin de identificar conductas antiéticas e inconsistencias en el cumplimiento de los requisitos en los meses de septiembre, octubre, noviembre y diciembre de 2023                                           
 SOPORTE: Bases de datos de seguimiento Programa de Adopciones Septiembre, octubre, noviembre y diciembre, de 2023. </t>
  </si>
  <si>
    <t xml:space="preserve">No se aportaron encuestas realizadas para el tercer cuatrimestre, se recomienda revisar el cumplimiento de la acción </t>
  </si>
  <si>
    <t>Salud Integral a la Fauna/ Protección ante la crueldad animal</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</si>
  <si>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</si>
  <si>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</si>
  <si>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la programación y ejecución de jornadas de esterilización, así como la omisión del derecho a turno durante las jornadas  para el beneficio de un tercero.</t>
  </si>
  <si>
    <t>Pérdida de la Imagen institucional
Apertura de procesos disciplinarios y administrativos.</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</si>
  <si>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</si>
  <si>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</si>
  <si>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
información del trámite y los requisitos  y desincentivar la comercialización de los turnos.</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</si>
  <si>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</si>
  <si>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</si>
  <si>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Campañas ejecutadas/ Campañas programadas</t>
  </si>
  <si>
    <t>Se realizaron campañas divulgativas de comunicación  semanal con la información del tramite y los requisitos y s¿discentivar la comunicación de la comercialización de turnos en los meses de enero, febrero, marzo y abril de 2023.                                                           SOPORTE: Piezas comunicativas publicadas en los meses de enero, febrero, marzo y abril. las cuales tambien se pueden consultar en las redes sociales institucionales y sede electronica de la entidad.</t>
  </si>
  <si>
    <t xml:space="preserve">Se evidencia cumplimiento de la actividad, de acuerdo a los soportes cargados.
</t>
  </si>
  <si>
    <t xml:space="preserve">Se evidencian piezas publicitarias referentes a los trámites pertinentes para agendar turnos de esterilización en la Unidad de Cuidado Animal y en las móviles, así mismo, se realizó verificación de la información por las diferentes plataformas digitales del instituto. </t>
  </si>
  <si>
    <r>
      <rPr>
        <sz val="11"/>
        <color rgb="FF000000"/>
        <rFont val="Arial"/>
        <family val="2"/>
      </rPr>
      <t xml:space="preserve">Se realizaron campañas divulgativas de comunicación  semanal con la información del tramite y los requisitos y discentivar la comunicación de la comercialización de turnos en los meses de meses de mayo, junio, julio y agosto de 2023                                                         </t>
    </r>
    <r>
      <rPr>
        <b/>
        <sz val="11"/>
        <color rgb="FF000000"/>
        <rFont val="Arial"/>
        <family val="2"/>
      </rPr>
      <t>SOPORTE:</t>
    </r>
    <r>
      <rPr>
        <sz val="11"/>
        <color rgb="FF000000"/>
        <rFont val="Arial"/>
        <family val="2"/>
      </rPr>
      <t xml:space="preserve"> Piezas comunicativas publicadas en los meses de meses demayo, junio, julio y agosto de 2023  las cuales tambien se pueden consultar en las redes sociales institucionales y sede electronica de la entidad.</t>
    </r>
  </si>
  <si>
    <t xml:space="preserve">Las piezas comunicativas se divulgan en las redes sociales del Instituto, cumpliendose la acción </t>
  </si>
  <si>
    <t>Se realizaron campañas divulgativas de comunicación  semanal con la información del tramite y los requisitos y discentivar la comunicación de la comercialización de turnos en los meses de septiembre, octubre, noviembre y diciembre de 2023                                                         SOPORTE: Piezas comunicativas publicadas en los meses de meses de septiembre, octubre, noviembre y diciembre  de 2023  las cuales tambien se pueden consultar en las redes sociales institucionales y sede electronica de la entidad.</t>
  </si>
  <si>
    <t>El profesional de la Subdirección de Atención a la Fauna - esterilizaciones realiza verificación aleatoria de la tabulación de las encuestas del formato PM01-PR02-F13 para identificar anomalías.</t>
  </si>
  <si>
    <t>Realizar verificación aleatoria cuatrimestral de la tabulación de las encuestas de satisfacción para identificar anomalías y presentar informe.</t>
  </si>
  <si>
    <t>Verificaciones realizadas /verificaciones planeadas</t>
  </si>
  <si>
    <t xml:space="preserve">Se realizaron encuesntas de satisfacción al terminar las jornadas de esterilización en los meses de enero, febrero, marzo y abril de 2023.            SOPORTE:  Bases de datos de los meses de enero, febrero, marzo y abril  con encuestas tabuladas por zona. 
</t>
  </si>
  <si>
    <t>Se evidencian bases de datos denominadas “Tabulación encuesta de satisfacción – PM01-PR02-F16”, de los meses de enero a abril de 2023 diligenciadas en su totalidad, dando cumplimiento a la actividad dispuesta, sin embargo, se recomienda realizar acciones frente a los resultados de dichas encuestas de satisfacción en las jornadas de esterilización.</t>
  </si>
  <si>
    <r>
      <rPr>
        <sz val="11"/>
        <color rgb="FF000000"/>
        <rFont val="Arial"/>
        <family val="2"/>
      </rPr>
      <t xml:space="preserve">Se realizaron encuesntas de satisfacción al terminar las jornadas de esterilización en los meses de meses demayo, junio, julio y agosto de 2023 .            </t>
    </r>
    <r>
      <rPr>
        <b/>
        <sz val="11"/>
        <color rgb="FF000000"/>
        <rFont val="Arial"/>
        <family val="2"/>
      </rPr>
      <t xml:space="preserve">SOPORTE: </t>
    </r>
    <r>
      <rPr>
        <sz val="11"/>
        <color rgb="FF000000"/>
        <rFont val="Arial"/>
        <family val="2"/>
      </rPr>
      <t xml:space="preserve"> Bases de datos de los meses de meses de mayo, junio, julio y agosto de 2023  con encuestas tabuladas por zona. 
</t>
    </r>
  </si>
  <si>
    <t xml:space="preserve">Se realizaron encuesntas de satisfacción al terminar las jornadas de esterilización en los  meses de septiembre, octubre, noviembre y diciembre o de 2023 .            SOPORTE:  Bases de datos de los meses de septiembre, octubre, noviembre y diciembre o de 2023    con encuestas tabuladas por zona. </t>
  </si>
  <si>
    <t>Salud Integral a la Fauna</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</si>
  <si>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</si>
  <si>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</si>
  <si>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</si>
  <si>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</si>
  <si>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 xml:space="preserve">Pérdida de la Imagen institucional.
Investigaciones administrativas y disciplinarias.
Afectación en las relaciones interinstitucionales por pérdida de credibilidad </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</si>
  <si>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</si>
  <si>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</si>
  <si>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Es viable que el evento ocurra en la mayoría de las circunstancias.
Al menos 1 vez en el último año</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</si>
  <si>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</si>
  <si>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 xml:space="preserve"> Verificar los documentos recibidos y el cumplimiento de los requisitos para la formalización de la inscripción y dejan constancia en acta.</t>
  </si>
  <si>
    <t>Profesional de apoyo Subdirección de Cultura Ciudadana y Gestión del Conocimiento</t>
  </si>
  <si>
    <t>Anual</t>
  </si>
  <si>
    <t xml:space="preserve"> 1 verificación del cumplimiento de los requisitos.</t>
  </si>
  <si>
    <t>El procedimiento del servicio social estudiantil se actualizó y se recibieron correciones por parte de la oficina de Planeación de la entidad. Este procedimiento incluye todas las etapas que se deben cumplir para el desarrollo del servicio. Asimismo, se elaboró un plan de trabajo para la racionalización del trámite en el SUIT.
En cuanto a la convocatoria: para 2023 se realizaron cuatro (4) sesiones informativas vía virtual en la plataforma TEAMS. Una sesión quedó alojada en la plataforma YOUTUBE de la entidad para posterior replica por parte de la ciudadanía interesada https://www.youtube.com/watch?v=hFA6GJpDL-o
En cuanto a la revisión de los documentos de los estudiantes de servicio social estudiantil, el 6 y 7 de marzo se  revisaron y organizaron los documentos de los nuevos estudiantes inscritos. Evidencia se entrega en acta. Los datos de los documentos faltantes se tabularon en una matriz de excel.</t>
  </si>
  <si>
    <t>Una convocatoria realizada para 2023 con  4 reuniones informativas y un acta de revisión de los documentos de los estudiantes de la que resultó una matriz que especifica documentos pendientes.</t>
  </si>
  <si>
    <t>Se realiza la verificación de las evidencias y se observa el cumplimiento de la actividad.</t>
  </si>
  <si>
    <t xml:space="preserve">Se revisaron las evidencias y se verificó su cumplimiento  </t>
  </si>
  <si>
    <t>En el segundo cuatrimestre del año se hizo una reunión con las profesionales del equipo para revisar las correciones al procedimiento, sugeridas por la Oficina Asesora de Planeación, y luego se envió a esta misma oficina la nueva actualización del procedimiento de servicio social estudiantil por los animales.
En cuanto a la convocatoria: solo se hizo una para el año y esto sucedió en el primer cuatrimestre.</t>
  </si>
  <si>
    <t>En II cuatrimestre no se hicieron más convocatorias, en I cuatrimestre se hizo la única convocatoria del año</t>
  </si>
  <si>
    <t xml:space="preserve">Se realiza la verificación de las evidencias y se observa el cumplimiento de la actividad.
</t>
  </si>
  <si>
    <t xml:space="preserve">Se recomienda continuar con el cumplimiento de la acción </t>
  </si>
  <si>
    <t>En el tercer cuatrimestre del año se finalizó la actualización del procedimento de servicio social estudiantil por los animales y se publicó con el aval de la Oficina Asesora de Planeación.
En cuanto a la convocatoria: solo se hizo una para el año y esto sucedió en el primer cuatrimestre.</t>
  </si>
  <si>
    <t>En III cuatrimestre no se hicieron más convocatorias, en I cuatrimestre se hizo la única convocatoria del año</t>
  </si>
  <si>
    <t xml:space="preserve">Se da cumplimiento a la acción y se aportan las evidencias </t>
  </si>
  <si>
    <t xml:space="preserve">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PM-PR05-F06. </t>
  </si>
  <si>
    <t>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PM-PR05-F06.</t>
  </si>
  <si>
    <t>El profesional de la Subdirección de Cultura Ciudadana y Gestión del Conocimiento -Cultura Ciudadana con rol tutor</t>
  </si>
  <si>
    <t>Total de seguimientos realizados/ total de estudiantes activos en el servicios social obligatorio</t>
  </si>
  <si>
    <t>En el primer cuatrimestre del año se logró vincular a 120 estudiantes de secundaria de 46 colegios públicos y privados al servicio social estudiantil. Los estudiantes iniciaron sus actividades de formación, incluyendo en el aula virtual, y de sensibilización en territorio. Cada uno de los tutores hace seguimiento al avance de cada estudiante  en cada actividad programada. Se ha contemplado la necesidad de actualizar los formatos de seguimiento y control, especialmente del PM-PR05-F03, como parte del ajuste al procedimiento del servicio social estudiantil. Este formato al igual que el PM-PR05-F03 se diligencian a medida que el estudiante avanza en sus horas de servicio. el PM-PR05-F06, se diligencia en físico y es firmado a medida que se hacen las actividades por el tutor, Solo hasta el final del servicio este formato se puede escanear y entregar por cada estudiante.</t>
  </si>
  <si>
    <t>120 estudiantes vinculados y con seguimiento por tutor</t>
  </si>
  <si>
    <t xml:space="preserve">Se evidenció una matriz con los datos de los 120 estudiantes vinculados al servicio social, sin embargo, durante la revisión y verificación de la matriz de seguimiento y control al servicio social PM02-PR05-F03, no se encuentra diligenciada en su totalidad y no permite conocer el cumplimiento de las actividades de todos los estudiantes.
No se encontró anexo a las evidencias el formato de seguimiento por actividades PM02-PR05-F06.
De acuerdo con la información estos documentos son permanentemente diligenciados y estan en poder del tutor y del estudiante, se recomendó realizar mesas de trabajo para verificar el cumplimiento en su diligenciamiento.  </t>
  </si>
  <si>
    <t>En el segundo cuatrimestre del año cada uno de los tutores continuó el seguimiento al avance de cada estudiante  en cada actividad programada, mediante la verificación del formato PM02-PR05-F06 que es diligenciado permanentemente en físico hasta que cada estudiante complete el proceso. 
El fomato de seguimiento y control PR05-F03, también se diligenció permanentemente de forma virtual y se verificó en junio y agosto el avance de cada estudiante mediante la revisión de este formato. Las revisiones quedaron plasmadas en dos actas.</t>
  </si>
  <si>
    <t>99 estudiantes activos y con seguimiento por tutor</t>
  </si>
  <si>
    <t xml:space="preserve">Se realiza la verificación de las evidencias y se observa el cumplimiento de la actividad.
</t>
  </si>
  <si>
    <t>De acuerdo con la información aportada como evidencia se atendió la recomendación de Control Interno frente al diligeciamiento del formato PM02-PR05-F06, se recomienda continuar con el cumplimiento de la acción</t>
  </si>
  <si>
    <t>En el tercer cuatrimestre del año cada uno de los tutores continuó el seguimiento al avance de cada estudiante mediante la verificación del formato PM02-PR05-F06 que es diligenciado permanentemente en físico hasta que cada estudiante complete el proceso. En diciembre se verificó la entrega en físico y en digital (escaneo) del formato PM02-PR05-F06 por parte de los estudiantes que finalizaron el proceso y fueron certificados.
El fomato de seguimiento y control PR05-F03, también se diligenció permanentemente de forma virtual y se verificó en octubre el avance de cada estudiante mediante la revisión de este formato. En diciembre se verificó la finalización del diligenciamiento de este formato y ambas revisiones quedaron plasmadas en actas.</t>
  </si>
  <si>
    <t>94 estudiantes finalizaron el proceso y fueron certificados</t>
  </si>
  <si>
    <t>Apropiación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</si>
  <si>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</si>
  <si>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PM-PR05-F03 para identificar cualquier anomalía.</t>
  </si>
  <si>
    <t>El profesional de la Subdirección Subdirección de Cultura Ciudadana y Gestión del Conocimiento -Cultura Ciudadana</t>
  </si>
  <si>
    <t xml:space="preserve">Total de seguimientos realizados/ total de estudiantes </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</si>
  <si>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</si>
  <si>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</si>
  <si>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</si>
  <si>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</si>
  <si>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</si>
  <si>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</si>
  <si>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</si>
  <si>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</si>
  <si>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Las listas de chequeo de las distintas modalidades de selección se actualizaron en diciembre de 2021 (6 de 6). Estas ya están incluidas en el listado maestro de documentos. Actualmente se está realizando una actualización a los procedimientos existentes, además de la creación del procedimiento de contractual; lo anterior implica la revisión y actualización de las listas de chequeo incluyendo la información relacionada con el procedimiento de selección en el marco de la directriz 'Talento no palanca', en desarrollo también y en próxima revisión y aprobación. Se creó y se halla en revisión la lista de chequeo para Contratación Directa Convenios y entidades sin ánimo de lucro.
EVIDENCIA:
Carpeta 'Listas de chequeo'</t>
  </si>
  <si>
    <t>Ocasionar lesiones físicas o perdidas de vidas humanas?</t>
  </si>
  <si>
    <t>Celebración de contratos omitiendo requisitos legales y/o del procedimiento para favorecimiento de un tercero.</t>
  </si>
  <si>
    <t>Subdirección de Gestión Corporativa-Atención al Ciudadano</t>
  </si>
  <si>
    <t>Posible inoportunidad en la respuesta a las PQRSD favoreciendo a terceros</t>
  </si>
  <si>
    <t>Generar perdida de credibilidad del sector?</t>
  </si>
  <si>
    <t>Subdirección de Gestión Corporativa-Talento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</si>
  <si>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</si>
  <si>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</si>
  <si>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</si>
  <si>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</si>
  <si>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físico archivo para la custodia de las historias laborales talento humano con restricción de acceso y manipulación
Verificación del documento que describe el manejo, control y administración de las historias laborales.</t>
  </si>
  <si>
    <t>tecnología</t>
  </si>
  <si>
    <t xml:space="preserve">Manipulación y
adulteración de la
información contenida
en los sistemas de
información para
beneficio propio o de
un tercero. </t>
  </si>
  <si>
    <t>Direccionamiento Estratégico /Oficina Asesora de Planeación</t>
  </si>
  <si>
    <t>Este proceso inicia con la identificación, planeación y desarrollo de las metodologías y las herramientas de gestión, finalizando con el seguimiento, informes de gestión, reporte y archivo de la documentación generada en el proceso, de acuerdo con la tabla de retención documental</t>
  </si>
  <si>
    <t>Aprobación de estudios previos y estudios de mercado sin el
cumplimiento de los
requisitos para el
beneficio particular</t>
  </si>
  <si>
    <t>1. Validación de acuerdo con procedimiento</t>
  </si>
  <si>
    <t>Validación de acuerdo con procedimiento</t>
  </si>
  <si>
    <t>Oficina Asesora de Planeación /Proyectos</t>
  </si>
  <si>
    <t>Mensual</t>
  </si>
  <si>
    <t>Generación de concepto de Viabilidad para Proyectos Locales sin el cumplimiento de los criterios de viabilidad y elegibilidad del Sector Ambiente</t>
  </si>
  <si>
    <t>1.Procedimiento para la emisión de conceptos (En elaboración)</t>
  </si>
  <si>
    <t>Procedimiento para la emisión de conceptos (En elaboración)</t>
  </si>
  <si>
    <t>Ajustes en magnitudes físicas y/o financieras en instrumentos y herramientas establecidas cumpliendo requisitos</t>
  </si>
  <si>
    <t xml:space="preserve">1. Validación del formato de solicitud modificación del Plan de Acción Institucional </t>
  </si>
  <si>
    <t xml:space="preserve">Validación del formato de solicitud modificación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</si>
  <si>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</si>
  <si>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</si>
  <si>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</si>
  <si>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Evaluación y Control a la Gestión/Control Interno</t>
  </si>
  <si>
    <t>Auditorias, evaluaciones y seguimiento</t>
  </si>
  <si>
    <t>El proceso inicia con la formulación del plan anual de auditorias internas PAAI, seguidamente se desarrolla el rol de la oficina de control interno y finaliza con los seguimientos a las acciones correctivas y de mejora incorporadas en los planes de mejoramiento de la gestión del Instituto</t>
  </si>
  <si>
    <t>Posible omisión  de información o  denuncia sobre  hechos
irregulares detectados en auditorias, evaluaciones y/o
seguimientos, con el fin
de favorecerse a sí mismo y/o a un tercero</t>
  </si>
  <si>
    <t>Gestión Administrativa y Documental</t>
  </si>
  <si>
    <t>Divulgar u ocultar
información de carácter
confidencial para
beneficio propio o de
un tercero</t>
  </si>
  <si>
    <t>Se realiza el informe respectivo sobre la implementación de la estrategia, el cual será presentado en comité institucional de gestión y desempeño.</t>
  </si>
  <si>
    <t>Se da cumplimento a la actividad, según lo establecido en el entregable.</t>
  </si>
  <si>
    <t xml:space="preserve">No aportaron como evidencia el informe y no se aprobó en el comité Institucional de gestión y desempeño realizado el 28 de diciembre de 2023 </t>
  </si>
  <si>
    <t>"La estrategia de racionalización se desarrolló en su totalidad y cumplió su propósito de mejorar u optimización procedimiento asociado al trámite con la actualización y simplificación de los formatos de cara a la ciudadanía. El procedimiento fue actualizado y socializado en el sistema integrado de gestión, en el SUIT. Adicionalmente, se creó en la sede electrónica un enlace al sistema único de información de trámites para socializar la mejora con la ciudadanía.
SUIT: https://visorsuit.funcionpublica.gov.co/auth/visor?fi=83867
Enlace sede electrónica en la sección de trámites: https://www.animalesbog.gov.co/transparencia-y-acceso-la-informacion-publica"</t>
  </si>
  <si>
    <t>Se da cumplimiento a la actividad y se verifican los enlaces asociados a las actualizaciones y socializaciones realizadas.</t>
  </si>
  <si>
    <t>Se observa el monitoreo en el SUIT y se aportaron las evidencias en el Sharepoint</t>
  </si>
  <si>
    <t>Se da cumplimiento a la actividad y se verifican las evidencias y la sede electrónica con el banner relacionado.</t>
  </si>
  <si>
    <t xml:space="preserve">Se diseñó colaborativamente un mecanisimo de consulta externa e interna y se solicitó creación de micrositio y baner para recibir comentarios y sugerencias del PAAC de la vigencia 2024, incluido el componente de racionalización.  Adicionalmente se publicó en el botón Participa en la sección Consulta ciudadana y se remitió la solicitud de participación a la lista masiva de los correos institucionales.
Enlace del formulario: https://forms.office.com/r/zqKDKxPRew	</t>
  </si>
  <si>
    <t xml:space="preserve">Se observan las evidencias y el desarrollo del autocontrol frente al cumplimiento de la acción </t>
  </si>
  <si>
    <t>De acuerdo con las evidencias se observa cumplimiento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</si>
</sst>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sz val="10"/>
      <name val="Arial"/>
      <family val="2"/>
    </font>
    <font>
      <b/>
      <sz val="10"/>
      <color rgb="FF000000"/>
      <name val="Arial"/>
      <family val="2"/>
    </font>
    <font>
      <sz val="11"/>
      <color theme="1"/>
      <name val="Calibri"/>
      <family val="2"/>
      <scheme val="minor"/>
    </font>
    <font>
      <b/>
      <sz val="11"/>
      <color theme="1"/>
      <name val="Calibri"/>
      <family val="2"/>
      <scheme val="minor"/>
    </font>
    <font>
      <sz val="11"/>
      <color theme="1"/>
      <name val="Arial"/>
      <family val="2"/>
    </font>
    <font>
      <sz val="12"/>
      <color rgb="FF000000"/>
      <name val="Arial"/>
      <family val="2"/>
    </font>
    <font>
      <b/>
      <sz val="12"/>
      <name val="Arial"/>
      <family val="2"/>
    </font>
    <font>
      <sz val="12"/>
      <color theme="1"/>
      <name val="Arial"/>
      <family val="2"/>
    </font>
    <font>
      <b/>
      <sz val="12"/>
      <color rgb="FF000000"/>
      <name val="Arial"/>
      <family val="2"/>
    </font>
    <font>
      <b/>
      <sz val="12"/>
      <color theme="1"/>
      <name val="Arial"/>
      <family val="2"/>
    </font>
    <font>
      <sz val="12"/>
      <color rgb="FFFF0000"/>
      <name val="Arial"/>
      <family val="2"/>
    </font>
    <font>
      <sz val="11"/>
      <name val="Arial"/>
      <family val="2"/>
    </font>
    <font>
      <b/>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theme="1"/>
      <name val="Arial"/>
      <family val="2"/>
    </font>
    <font>
      <b/>
      <sz val="8"/>
      <name val="Arial"/>
      <family val="2"/>
    </font>
    <font>
      <sz val="11"/>
      <color rgb="FF000000"/>
      <name val="Arial"/>
      <family val="2"/>
    </font>
    <font>
      <b/>
      <sz val="11"/>
      <color rgb="FF000000"/>
      <name val="Arial"/>
      <family val="2"/>
    </font>
    <font>
      <sz val="8"/>
      <name val="Arial"/>
      <family val="2"/>
    </font>
    <font>
      <sz val="8"/>
      <color theme="1"/>
      <name val="Calibri"/>
      <family val="2"/>
      <scheme val="minor"/>
    </font>
    <font>
      <b/>
      <sz val="11"/>
      <name val="Calibri"/>
      <family val="2"/>
      <scheme val="minor"/>
    </font>
    <font>
      <b/>
      <sz val="22"/>
      <name val="Arial"/>
      <family val="2"/>
    </font>
    <font>
      <b/>
      <sz val="22"/>
      <color theme="1"/>
      <name val="Arial"/>
      <family val="2"/>
    </font>
    <font>
      <b/>
      <sz val="10"/>
      <name val="Arial"/>
      <family val="2"/>
    </font>
    <font>
      <b/>
      <sz val="10"/>
      <color rgb="FF000000"/>
      <name val="Arial"/>
      <family val="2"/>
    </font>
    <font>
      <sz val="12"/>
      <color theme="1"/>
      <name val="Arial"/>
      <family val="2"/>
    </font>
    <font>
      <sz val="12"/>
      <color rgb="FF000000"/>
      <name val="Arial"/>
      <family val="2"/>
    </font>
    <font>
      <sz val="11"/>
      <color rgb="FF000000"/>
      <name val="Arial"/>
      <family val="2"/>
    </font>
    <font>
      <sz val="11"/>
      <color rgb="FF000000"/>
      <name val="Arial"/>
      <family val="2"/>
    </font>
    <font>
      <sz val="12"/>
      <color rgb="FF000000"/>
      <name val="Arial"/>
      <family val="2"/>
    </font>
    <font>
      <sz val="11"/>
      <name val="Arial"/>
      <family val="2"/>
    </font>
    <font>
      <i/>
      <sz val="12"/>
      <color rgb="FF000000"/>
      <name val="Arial"/>
      <family val="2"/>
    </font>
    <font>
      <sz val="12"/>
      <color rgb="FF444444"/>
      <name val="Arial"/>
      <family val="2"/>
    </font>
    <font>
      <sz val="11"/>
      <color theme="1"/>
      <name val="Arial"/>
      <family val="2"/>
    </font>
    <font>
      <sz val="10"/>
      <name val="Arial"/>
      <family val="2"/>
    </font>
    <font>
      <u/>
      <sz val="11"/>
      <color theme="1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BEBEB"/>
        <bgColor indexed="64"/>
      </patternFill>
    </fill>
    <fill>
      <patternFill patternType="solid">
        <fgColor rgb="FFE2CFF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CCCC"/>
        <bgColor indexed="64"/>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9706"/>
        <bgColor indexed="64"/>
      </patternFill>
    </fill>
    <fill>
      <patternFill patternType="solid">
        <fgColor rgb="FF92D050"/>
        <bgColor indexed="64"/>
      </patternFill>
    </fill>
    <fill>
      <patternFill patternType="solid">
        <fgColor rgb="FFE2EFDA"/>
        <bgColor indexed="64"/>
      </patternFill>
    </fill>
    <fill>
      <patternFill patternType="solid">
        <fgColor rgb="FFFFFFFF"/>
        <bgColor rgb="FF000000"/>
      </patternFill>
    </fill>
    <fill>
      <patternFill patternType="solid">
        <fgColor rgb="FF00B0F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thin">
        <color indexed="64"/>
      </left>
      <right style="thin">
        <color indexed="64"/>
      </right>
      <top/>
      <bottom style="medium">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right/>
      <top style="thin">
        <color rgb="FF000000"/>
      </top>
      <bottom style="medium">
        <color rgb="FF000000"/>
      </bottom>
      <diagonal/>
    </border>
    <border>
      <left style="thin">
        <color indexed="64"/>
      </left>
      <right style="medium">
        <color rgb="FF000000"/>
      </right>
      <top style="thin">
        <color indexed="64"/>
      </top>
      <bottom style="medium">
        <color rgb="FF000000"/>
      </bottom>
      <diagonal/>
    </border>
    <border>
      <left/>
      <right/>
      <top style="thin">
        <color rgb="FF000000"/>
      </top>
      <bottom/>
      <diagonal/>
    </border>
    <border>
      <left style="thin">
        <color indexed="64"/>
      </left>
      <right/>
      <top style="thin">
        <color indexed="64"/>
      </top>
      <bottom style="medium">
        <color rgb="FF000000"/>
      </bottom>
      <diagonal/>
    </border>
  </borders>
  <cellStyleXfs count="5">
    <xf numFmtId="0" fontId="0" fillId="0" borderId="0"/>
    <xf numFmtId="0" fontId="5" fillId="0" borderId="0"/>
    <xf numFmtId="9" fontId="8" fillId="0" borderId="0" applyFont="0" applyFill="0" applyBorder="0" applyAlignment="0" applyProtection="0"/>
    <xf numFmtId="0" fontId="43" fillId="0" borderId="0"/>
    <xf numFmtId="0" fontId="44" fillId="0" borderId="0" applyNumberFormat="0" applyFill="0" applyBorder="0" applyAlignment="0" applyProtection="0"/>
  </cellStyleXfs>
  <cellXfs count="842">
    <xf numFmtId="0" fontId="0" fillId="0" borderId="0" xfId="0"/>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2" fillId="0" borderId="0" xfId="0" applyFont="1"/>
    <xf numFmtId="0" fontId="1" fillId="0" borderId="0" xfId="0" applyFont="1"/>
    <xf numFmtId="0" fontId="1" fillId="0" borderId="1" xfId="0" applyFont="1" applyBorder="1" applyAlignment="1">
      <alignment vertical="center" wrapText="1"/>
    </xf>
    <xf numFmtId="0" fontId="4" fillId="0" borderId="3" xfId="0" applyFont="1" applyBorder="1" applyAlignment="1" applyProtection="1">
      <alignment horizontal="center" vertical="center" wrapText="1"/>
      <protection hidden="1"/>
    </xf>
    <xf numFmtId="0" fontId="1" fillId="0" borderId="1" xfId="0" applyFont="1" applyBorder="1" applyAlignment="1">
      <alignment wrapText="1"/>
    </xf>
    <xf numFmtId="0" fontId="11" fillId="6" borderId="0" xfId="0" applyFont="1" applyFill="1" applyAlignment="1">
      <alignment vertical="center"/>
    </xf>
    <xf numFmtId="0" fontId="11" fillId="6" borderId="32" xfId="0" applyFont="1" applyFill="1" applyBorder="1" applyAlignment="1">
      <alignment vertical="center"/>
    </xf>
    <xf numFmtId="0" fontId="13" fillId="0" borderId="0" xfId="0" applyFont="1"/>
    <xf numFmtId="0" fontId="4" fillId="0" borderId="22" xfId="1" applyFont="1" applyBorder="1" applyAlignment="1">
      <alignment vertical="top"/>
    </xf>
    <xf numFmtId="0" fontId="4" fillId="0" borderId="0" xfId="1" applyFont="1" applyAlignment="1">
      <alignment vertical="top"/>
    </xf>
    <xf numFmtId="0" fontId="4" fillId="0" borderId="0" xfId="1" applyFont="1"/>
    <xf numFmtId="0" fontId="4" fillId="0" borderId="23" xfId="1" applyFont="1" applyBorder="1"/>
    <xf numFmtId="0" fontId="4" fillId="6" borderId="0" xfId="1" applyFont="1" applyFill="1"/>
    <xf numFmtId="0" fontId="12" fillId="6" borderId="0" xfId="1" applyFont="1" applyFill="1"/>
    <xf numFmtId="0" fontId="4" fillId="6" borderId="23" xfId="1" applyFont="1" applyFill="1" applyBorder="1"/>
    <xf numFmtId="0" fontId="4" fillId="6" borderId="32" xfId="1" applyFont="1" applyFill="1" applyBorder="1"/>
    <xf numFmtId="0" fontId="12" fillId="6" borderId="32" xfId="1" applyFont="1" applyFill="1" applyBorder="1"/>
    <xf numFmtId="0" fontId="4" fillId="6" borderId="33" xfId="1" applyFont="1" applyFill="1" applyBorder="1"/>
    <xf numFmtId="0" fontId="4" fillId="0" borderId="31" xfId="1" applyFont="1" applyBorder="1" applyAlignment="1">
      <alignment vertical="top"/>
    </xf>
    <xf numFmtId="0" fontId="4" fillId="0" borderId="32" xfId="1" applyFont="1" applyBorder="1" applyAlignment="1">
      <alignment vertical="top"/>
    </xf>
    <xf numFmtId="0" fontId="4" fillId="0" borderId="32" xfId="1" applyFont="1" applyBorder="1"/>
    <xf numFmtId="0" fontId="4" fillId="0" borderId="33" xfId="1" applyFont="1" applyBorder="1"/>
    <xf numFmtId="0" fontId="11" fillId="0" borderId="0" xfId="1" applyFont="1" applyAlignment="1">
      <alignment vertical="top"/>
    </xf>
    <xf numFmtId="0" fontId="11" fillId="0" borderId="0" xfId="1" applyFont="1"/>
    <xf numFmtId="0" fontId="14" fillId="8" borderId="35" xfId="1" applyFont="1" applyFill="1" applyBorder="1" applyAlignment="1">
      <alignment horizontal="center" vertical="center" wrapText="1"/>
    </xf>
    <xf numFmtId="0" fontId="11" fillId="0" borderId="1" xfId="1" applyFont="1" applyBorder="1" applyAlignment="1">
      <alignment horizontal="center" vertical="center" wrapText="1"/>
    </xf>
    <xf numFmtId="0" fontId="15" fillId="9" borderId="13" xfId="0" applyFont="1" applyFill="1" applyBorder="1" applyAlignment="1">
      <alignment vertical="center"/>
    </xf>
    <xf numFmtId="0" fontId="15" fillId="9" borderId="13" xfId="0" applyFont="1" applyFill="1" applyBorder="1"/>
    <xf numFmtId="0" fontId="15" fillId="9" borderId="2" xfId="0" applyFont="1" applyFill="1" applyBorder="1"/>
    <xf numFmtId="0" fontId="15" fillId="9" borderId="10" xfId="0" applyFont="1" applyFill="1" applyBorder="1"/>
    <xf numFmtId="0" fontId="15" fillId="9" borderId="10" xfId="0" applyFont="1" applyFill="1" applyBorder="1" applyAlignment="1">
      <alignment vertical="center"/>
    </xf>
    <xf numFmtId="0" fontId="15" fillId="9" borderId="11" xfId="0" applyFont="1" applyFill="1" applyBorder="1"/>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2" borderId="1"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xf>
    <xf numFmtId="0" fontId="13" fillId="7" borderId="1" xfId="0" applyFont="1" applyFill="1" applyBorder="1" applyAlignment="1">
      <alignment horizontal="center" vertical="center"/>
    </xf>
    <xf numFmtId="0" fontId="13" fillId="0" borderId="1" xfId="0" applyFont="1" applyBorder="1"/>
    <xf numFmtId="0" fontId="13" fillId="6" borderId="1" xfId="0" applyFont="1" applyFill="1" applyBorder="1"/>
    <xf numFmtId="0" fontId="13" fillId="7" borderId="1" xfId="0" applyFont="1" applyFill="1" applyBorder="1"/>
    <xf numFmtId="0" fontId="13" fillId="0" borderId="2" xfId="0" applyFont="1" applyBorder="1" applyAlignment="1">
      <alignment horizontal="center" vertical="center"/>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xf>
    <xf numFmtId="0" fontId="13" fillId="0" borderId="3" xfId="0" applyFont="1" applyBorder="1"/>
    <xf numFmtId="0" fontId="13" fillId="6" borderId="3" xfId="0" applyFont="1" applyFill="1" applyBorder="1"/>
    <xf numFmtId="0" fontId="13" fillId="7" borderId="3" xfId="0" applyFont="1" applyFill="1" applyBorder="1"/>
    <xf numFmtId="0" fontId="15" fillId="10" borderId="17" xfId="0" applyFont="1" applyFill="1" applyBorder="1" applyAlignment="1">
      <alignment vertical="center"/>
    </xf>
    <xf numFmtId="0" fontId="15" fillId="10" borderId="12" xfId="0" applyFont="1" applyFill="1" applyBorder="1" applyAlignment="1">
      <alignment vertical="center"/>
    </xf>
    <xf numFmtId="0" fontId="15" fillId="10" borderId="41" xfId="0" applyFont="1" applyFill="1" applyBorder="1"/>
    <xf numFmtId="0" fontId="15" fillId="10" borderId="12" xfId="0" applyFont="1" applyFill="1" applyBorder="1"/>
    <xf numFmtId="0" fontId="15" fillId="10" borderId="42" xfId="0" applyFont="1" applyFill="1" applyBorder="1"/>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2" borderId="5"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7" borderId="1" xfId="0" applyFont="1" applyFill="1" applyBorder="1" applyAlignment="1">
      <alignment horizontal="center"/>
    </xf>
    <xf numFmtId="0" fontId="13" fillId="0" borderId="6" xfId="0" applyFont="1" applyBorder="1" applyAlignment="1">
      <alignment horizontal="center" vertical="center" wrapText="1"/>
    </xf>
    <xf numFmtId="0" fontId="15" fillId="12" borderId="17" xfId="0" applyFont="1" applyFill="1" applyBorder="1" applyAlignment="1">
      <alignment vertical="center"/>
    </xf>
    <xf numFmtId="0" fontId="15" fillId="12" borderId="12" xfId="0" applyFont="1" applyFill="1" applyBorder="1" applyAlignment="1">
      <alignment vertical="center"/>
    </xf>
    <xf numFmtId="0" fontId="15" fillId="12" borderId="41" xfId="0" applyFont="1" applyFill="1" applyBorder="1"/>
    <xf numFmtId="0" fontId="15" fillId="12" borderId="12" xfId="0" applyFont="1" applyFill="1" applyBorder="1"/>
    <xf numFmtId="0" fontId="15" fillId="12" borderId="42" xfId="0" applyFont="1" applyFill="1" applyBorder="1"/>
    <xf numFmtId="0" fontId="15" fillId="11" borderId="2" xfId="0" applyFont="1" applyFill="1" applyBorder="1" applyAlignment="1">
      <alignment vertical="center"/>
    </xf>
    <xf numFmtId="0" fontId="15" fillId="11" borderId="10" xfId="0" applyFont="1" applyFill="1" applyBorder="1" applyAlignment="1">
      <alignment vertical="center"/>
    </xf>
    <xf numFmtId="0" fontId="15" fillId="11" borderId="2" xfId="0" applyFont="1" applyFill="1" applyBorder="1"/>
    <xf numFmtId="0" fontId="15" fillId="11" borderId="10" xfId="0" applyFont="1" applyFill="1" applyBorder="1"/>
    <xf numFmtId="0" fontId="15" fillId="11" borderId="11" xfId="0" applyFont="1" applyFill="1" applyBorder="1"/>
    <xf numFmtId="0" fontId="4" fillId="5" borderId="1" xfId="0" applyFont="1" applyFill="1" applyBorder="1" applyAlignment="1">
      <alignment horizontal="left" vertical="center" wrapText="1"/>
    </xf>
    <xf numFmtId="0" fontId="15" fillId="13" borderId="2" xfId="0" applyFont="1" applyFill="1" applyBorder="1" applyAlignment="1">
      <alignment vertical="center"/>
    </xf>
    <xf numFmtId="0" fontId="15" fillId="13" borderId="10" xfId="0" applyFont="1" applyFill="1" applyBorder="1" applyAlignment="1">
      <alignment vertical="center"/>
    </xf>
    <xf numFmtId="0" fontId="15" fillId="14" borderId="2" xfId="0" applyFont="1" applyFill="1" applyBorder="1" applyAlignment="1">
      <alignment vertical="center"/>
    </xf>
    <xf numFmtId="0" fontId="15" fillId="14" borderId="10" xfId="0" applyFont="1" applyFill="1" applyBorder="1" applyAlignment="1">
      <alignment vertical="center"/>
    </xf>
    <xf numFmtId="0" fontId="15" fillId="14" borderId="2" xfId="0" applyFont="1" applyFill="1" applyBorder="1"/>
    <xf numFmtId="0" fontId="15" fillId="14" borderId="10" xfId="0" applyFont="1" applyFill="1" applyBorder="1"/>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5" fillId="3" borderId="2" xfId="0" applyFont="1" applyFill="1" applyBorder="1" applyAlignment="1">
      <alignment vertical="center"/>
    </xf>
    <xf numFmtId="0" fontId="15" fillId="3" borderId="10" xfId="0" applyFont="1" applyFill="1" applyBorder="1" applyAlignment="1">
      <alignment vertical="center"/>
    </xf>
    <xf numFmtId="0" fontId="1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3" xfId="0" applyFont="1" applyFill="1" applyBorder="1" applyAlignment="1">
      <alignment vertical="center" wrapText="1"/>
    </xf>
    <xf numFmtId="0" fontId="15" fillId="4" borderId="17" xfId="0" applyFont="1" applyFill="1" applyBorder="1" applyAlignment="1">
      <alignment vertical="center"/>
    </xf>
    <xf numFmtId="0" fontId="15" fillId="4" borderId="12" xfId="0" applyFont="1" applyFill="1" applyBorder="1" applyAlignment="1">
      <alignment vertical="center"/>
    </xf>
    <xf numFmtId="0" fontId="15" fillId="4" borderId="42" xfId="0" applyFont="1" applyFill="1" applyBorder="1" applyAlignment="1">
      <alignment vertical="center"/>
    </xf>
    <xf numFmtId="0" fontId="15" fillId="0" borderId="9" xfId="0" applyFont="1" applyBorder="1" applyAlignment="1">
      <alignment horizontal="center" vertical="center" wrapText="1"/>
    </xf>
    <xf numFmtId="0" fontId="15" fillId="15" borderId="2" xfId="0" applyFont="1" applyFill="1" applyBorder="1" applyAlignment="1">
      <alignment vertical="center"/>
    </xf>
    <xf numFmtId="0" fontId="15" fillId="15" borderId="10" xfId="0" applyFont="1" applyFill="1" applyBorder="1" applyAlignment="1">
      <alignment vertical="center"/>
    </xf>
    <xf numFmtId="0" fontId="15" fillId="6" borderId="11" xfId="0" applyFont="1" applyFill="1" applyBorder="1" applyAlignment="1">
      <alignment horizontal="center" vertical="center"/>
    </xf>
    <xf numFmtId="0" fontId="15" fillId="6" borderId="1" xfId="0" applyFont="1" applyFill="1" applyBorder="1" applyAlignment="1">
      <alignment horizontal="center" vertical="center"/>
    </xf>
    <xf numFmtId="0" fontId="13" fillId="7" borderId="0" xfId="0" applyFont="1" applyFill="1"/>
    <xf numFmtId="0" fontId="13" fillId="0" borderId="0" xfId="0" applyFont="1" applyAlignment="1">
      <alignment horizontal="center" vertical="center"/>
    </xf>
    <xf numFmtId="9" fontId="18" fillId="0" borderId="0" xfId="2"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9" fontId="18" fillId="0" borderId="0" xfId="2"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9" fontId="18" fillId="0" borderId="0" xfId="2"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17" fillId="0" borderId="0" xfId="0" applyNumberFormat="1" applyFont="1" applyAlignment="1" applyProtection="1">
      <alignment horizontal="center" vertical="center" wrapText="1"/>
      <protection locked="0"/>
    </xf>
    <xf numFmtId="9" fontId="17" fillId="0" borderId="0" xfId="2" applyFont="1" applyFill="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4"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textRotation="90" wrapText="1"/>
      <protection locked="0"/>
    </xf>
    <xf numFmtId="0" fontId="18" fillId="2" borderId="3"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textRotation="90"/>
      <protection locked="0"/>
    </xf>
    <xf numFmtId="0" fontId="18" fillId="10" borderId="3" xfId="0" applyFont="1" applyFill="1" applyBorder="1" applyAlignment="1" applyProtection="1">
      <alignment horizontal="center" vertical="center" textRotation="90" wrapText="1"/>
      <protection locked="0"/>
    </xf>
    <xf numFmtId="9" fontId="18" fillId="10" borderId="3" xfId="2" applyFont="1" applyFill="1" applyBorder="1" applyAlignment="1" applyProtection="1">
      <alignment horizontal="center" vertical="center" textRotation="90" wrapText="1"/>
      <protection locked="0"/>
    </xf>
    <xf numFmtId="9" fontId="18" fillId="10" borderId="4" xfId="2" applyFont="1" applyFill="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164" fontId="18" fillId="9" borderId="3" xfId="0" applyNumberFormat="1"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9" fontId="18" fillId="8" borderId="3" xfId="2" applyFont="1" applyFill="1" applyBorder="1" applyAlignment="1" applyProtection="1">
      <alignment horizontal="center" vertical="center" wrapText="1"/>
      <protection locked="0"/>
    </xf>
    <xf numFmtId="0" fontId="5" fillId="0" borderId="1" xfId="0" applyFont="1" applyBorder="1" applyAlignment="1">
      <alignment horizontal="justify" vertical="top" wrapText="1"/>
    </xf>
    <xf numFmtId="0" fontId="6"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7" fillId="0" borderId="1" xfId="0" applyFont="1" applyBorder="1" applyAlignment="1">
      <alignment horizontal="justify" vertical="top" wrapText="1"/>
    </xf>
    <xf numFmtId="0" fontId="5" fillId="6" borderId="1" xfId="0" applyFont="1" applyFill="1" applyBorder="1" applyAlignment="1">
      <alignment horizontal="justify" vertical="center" wrapText="1"/>
    </xf>
    <xf numFmtId="0" fontId="6" fillId="6" borderId="1" xfId="0"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7" fillId="6" borderId="0" xfId="0" applyFont="1" applyFill="1" applyAlignment="1" applyProtection="1">
      <alignment horizontal="center" vertical="top" wrapText="1"/>
      <protection locked="0"/>
    </xf>
    <xf numFmtId="9" fontId="17" fillId="0" borderId="5" xfId="2" applyFont="1" applyFill="1" applyBorder="1" applyAlignment="1" applyProtection="1">
      <alignment horizontal="center" vertical="top" wrapText="1"/>
      <protection locked="0"/>
    </xf>
    <xf numFmtId="0" fontId="5" fillId="6" borderId="1" xfId="0" applyFont="1" applyFill="1" applyBorder="1" applyAlignment="1">
      <alignment horizontal="justify" vertical="top" wrapText="1"/>
    </xf>
    <xf numFmtId="0" fontId="6" fillId="6"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center" wrapText="1"/>
      <protection locked="0"/>
    </xf>
    <xf numFmtId="0" fontId="25" fillId="19" borderId="1" xfId="0" applyFont="1" applyFill="1" applyBorder="1" applyAlignment="1">
      <alignment horizontal="justify" vertical="top" wrapText="1"/>
    </xf>
    <xf numFmtId="9" fontId="17" fillId="19" borderId="3" xfId="2" applyFont="1" applyFill="1" applyBorder="1" applyAlignment="1" applyProtection="1">
      <alignment horizontal="center" vertical="top" wrapText="1"/>
      <protection locked="0"/>
    </xf>
    <xf numFmtId="0" fontId="17" fillId="19" borderId="0" xfId="0" applyFont="1" applyFill="1" applyAlignment="1" applyProtection="1">
      <alignment horizontal="center" vertical="top" wrapText="1"/>
      <protection locked="0"/>
    </xf>
    <xf numFmtId="9" fontId="17" fillId="19" borderId="4" xfId="2" applyFont="1" applyFill="1" applyBorder="1" applyAlignment="1" applyProtection="1">
      <alignment horizontal="center" vertical="top" wrapText="1"/>
      <protection locked="0"/>
    </xf>
    <xf numFmtId="0" fontId="25" fillId="19" borderId="1" xfId="0" applyFont="1" applyFill="1" applyBorder="1" applyAlignment="1">
      <alignment horizontal="justify" vertical="center" wrapText="1"/>
    </xf>
    <xf numFmtId="9" fontId="17" fillId="19" borderId="4" xfId="2" applyFont="1" applyFill="1" applyBorder="1" applyAlignment="1" applyProtection="1">
      <alignment horizontal="center" vertical="center" wrapText="1"/>
      <protection locked="0"/>
    </xf>
    <xf numFmtId="0" fontId="17" fillId="19" borderId="0" xfId="0" applyFont="1" applyFill="1" applyAlignment="1" applyProtection="1">
      <alignment horizontal="center" vertical="center" wrapText="1"/>
      <protection locked="0"/>
    </xf>
    <xf numFmtId="0" fontId="26" fillId="19" borderId="1" xfId="0" applyFont="1" applyFill="1" applyBorder="1" applyAlignment="1">
      <alignment horizontal="justify" vertical="center" wrapText="1"/>
    </xf>
    <xf numFmtId="9" fontId="17" fillId="19" borderId="5" xfId="2"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top" wrapText="1"/>
      <protection locked="0"/>
    </xf>
    <xf numFmtId="0" fontId="25" fillId="20" borderId="1" xfId="0" applyFont="1" applyFill="1" applyBorder="1" applyAlignment="1">
      <alignment horizontal="justify" vertical="top" wrapText="1"/>
    </xf>
    <xf numFmtId="9" fontId="17" fillId="20" borderId="4"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top" wrapText="1"/>
      <protection locked="0"/>
    </xf>
    <xf numFmtId="0" fontId="26" fillId="20" borderId="1" xfId="0" applyFont="1" applyFill="1" applyBorder="1" applyAlignment="1">
      <alignment horizontal="justify" vertical="top" wrapText="1"/>
    </xf>
    <xf numFmtId="9" fontId="17" fillId="20" borderId="5" xfId="2" applyFont="1" applyFill="1" applyBorder="1" applyAlignment="1" applyProtection="1">
      <alignment horizontal="center" vertical="top" wrapText="1"/>
      <protection locked="0"/>
    </xf>
    <xf numFmtId="0" fontId="25" fillId="20" borderId="1" xfId="0" applyFont="1" applyFill="1" applyBorder="1" applyAlignment="1">
      <alignment horizontal="justify" vertical="center" wrapText="1"/>
    </xf>
    <xf numFmtId="0" fontId="17" fillId="20" borderId="1" xfId="0" applyFont="1" applyFill="1" applyBorder="1" applyAlignment="1" applyProtection="1">
      <alignment horizontal="center" vertical="center" wrapText="1"/>
      <protection locked="0"/>
    </xf>
    <xf numFmtId="9" fontId="17" fillId="20" borderId="3"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center" wrapText="1"/>
      <protection locked="0"/>
    </xf>
    <xf numFmtId="0" fontId="26" fillId="20" borderId="1" xfId="0" applyFont="1" applyFill="1" applyBorder="1" applyAlignment="1">
      <alignment horizontal="justify" vertical="center" wrapText="1"/>
    </xf>
    <xf numFmtId="0" fontId="25" fillId="0" borderId="1" xfId="0" applyFont="1" applyBorder="1" applyAlignment="1">
      <alignment horizontal="justify" vertical="top" wrapText="1"/>
    </xf>
    <xf numFmtId="9" fontId="17" fillId="0" borderId="3" xfId="2" applyFont="1" applyFill="1" applyBorder="1" applyAlignment="1" applyProtection="1">
      <alignment horizontal="center" vertical="top" wrapText="1"/>
      <protection locked="0"/>
    </xf>
    <xf numFmtId="9" fontId="17" fillId="0" borderId="4" xfId="2" applyFont="1" applyFill="1" applyBorder="1" applyAlignment="1" applyProtection="1">
      <alignment horizontal="center" vertical="top" wrapText="1"/>
      <protection locked="0"/>
    </xf>
    <xf numFmtId="0" fontId="26" fillId="0" borderId="1" xfId="0" applyFont="1" applyBorder="1" applyAlignment="1">
      <alignment horizontal="justify" vertical="top" wrapText="1"/>
    </xf>
    <xf numFmtId="0" fontId="22" fillId="0" borderId="0" xfId="0" applyFont="1" applyAlignment="1" applyProtection="1">
      <alignment horizontal="center" vertical="top" wrapText="1"/>
      <protection locked="0"/>
    </xf>
    <xf numFmtId="9" fontId="18" fillId="0" borderId="0" xfId="2" applyFont="1" applyAlignment="1" applyProtection="1">
      <alignment horizontal="center" vertical="center" wrapText="1"/>
      <protection locked="0"/>
    </xf>
    <xf numFmtId="9" fontId="18" fillId="0" borderId="0" xfId="2"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9" fontId="18" fillId="0" borderId="0" xfId="2" applyFont="1" applyFill="1" applyAlignment="1" applyProtection="1">
      <alignment horizontal="center" vertical="top" wrapText="1"/>
      <protection locked="0"/>
    </xf>
    <xf numFmtId="164" fontId="17" fillId="0" borderId="0" xfId="0" applyNumberFormat="1" applyFont="1" applyAlignment="1" applyProtection="1">
      <alignment horizontal="center" vertical="top" wrapText="1"/>
      <protection locked="0"/>
    </xf>
    <xf numFmtId="9" fontId="17" fillId="0" borderId="0" xfId="2" applyFont="1" applyFill="1" applyAlignment="1" applyProtection="1">
      <alignment horizontal="center" vertical="top" wrapText="1"/>
      <protection locked="0"/>
    </xf>
    <xf numFmtId="9" fontId="18" fillId="0" borderId="0" xfId="2" applyFont="1" applyFill="1" applyAlignment="1" applyProtection="1">
      <alignment horizontal="center" vertical="center" wrapText="1"/>
      <protection locked="0"/>
    </xf>
    <xf numFmtId="9" fontId="17" fillId="0" borderId="0" xfId="2" applyFont="1" applyFill="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hidden="1"/>
    </xf>
    <xf numFmtId="0" fontId="18" fillId="9"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center" wrapText="1"/>
      <protection hidden="1"/>
    </xf>
    <xf numFmtId="0" fontId="13"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 fillId="0" borderId="0" xfId="0" applyFont="1" applyAlignment="1">
      <alignment wrapText="1"/>
    </xf>
    <xf numFmtId="0" fontId="28" fillId="0" borderId="0" xfId="0" applyFont="1"/>
    <xf numFmtId="0" fontId="9"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9" fillId="21" borderId="1" xfId="0" applyFont="1" applyFill="1" applyBorder="1" applyAlignment="1">
      <alignment horizontal="center"/>
    </xf>
    <xf numFmtId="0" fontId="0" fillId="22" borderId="3" xfId="0" applyFill="1" applyBorder="1" applyAlignment="1">
      <alignment horizontal="center" vertical="center"/>
    </xf>
    <xf numFmtId="0" fontId="0" fillId="18" borderId="3" xfId="0" applyFill="1" applyBorder="1" applyAlignment="1">
      <alignment horizontal="center" vertical="center"/>
    </xf>
    <xf numFmtId="0" fontId="0" fillId="21" borderId="3" xfId="0" applyFill="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wrapText="1"/>
    </xf>
    <xf numFmtId="0" fontId="0" fillId="0" borderId="0" xfId="0" applyAlignment="1">
      <alignment wrapText="1"/>
    </xf>
    <xf numFmtId="0" fontId="9" fillId="18" borderId="1" xfId="0" applyFont="1" applyFill="1" applyBorder="1" applyAlignment="1">
      <alignment horizontal="center"/>
    </xf>
    <xf numFmtId="0" fontId="13" fillId="0" borderId="9" xfId="0" applyFont="1" applyBorder="1" applyAlignment="1">
      <alignment horizontal="center" vertical="center" wrapText="1"/>
    </xf>
    <xf numFmtId="0" fontId="1" fillId="0" borderId="1" xfId="0" applyFont="1" applyBorder="1" applyAlignment="1">
      <alignment horizontal="left" vertical="center"/>
    </xf>
    <xf numFmtId="0" fontId="13" fillId="0" borderId="49" xfId="0" applyFont="1" applyBorder="1"/>
    <xf numFmtId="0" fontId="13" fillId="0" borderId="2" xfId="0" applyFont="1" applyBorder="1"/>
    <xf numFmtId="0" fontId="13" fillId="7" borderId="2" xfId="0" applyFont="1" applyFill="1" applyBorder="1"/>
    <xf numFmtId="0" fontId="16" fillId="7" borderId="2" xfId="0" applyFont="1" applyFill="1" applyBorder="1"/>
    <xf numFmtId="0" fontId="13" fillId="0" borderId="14" xfId="0" applyFont="1" applyBorder="1"/>
    <xf numFmtId="0" fontId="32" fillId="22" borderId="3" xfId="0" applyFont="1" applyFill="1" applyBorder="1" applyAlignment="1" applyProtection="1">
      <alignment horizontal="center" vertical="center" wrapText="1"/>
      <protection hidden="1"/>
    </xf>
    <xf numFmtId="0" fontId="32" fillId="22" borderId="3" xfId="0" applyFont="1" applyFill="1" applyBorder="1" applyAlignment="1" applyProtection="1">
      <alignment horizontal="center" vertical="center"/>
      <protection hidden="1"/>
    </xf>
    <xf numFmtId="0" fontId="32" fillId="23" borderId="3" xfId="0" applyFont="1" applyFill="1" applyBorder="1" applyAlignment="1" applyProtection="1">
      <alignment horizontal="center" vertical="center" wrapText="1"/>
      <protection hidden="1"/>
    </xf>
    <xf numFmtId="0" fontId="32" fillId="23" borderId="3" xfId="0" applyFont="1" applyFill="1" applyBorder="1" applyAlignment="1" applyProtection="1">
      <alignment horizontal="center" vertical="center"/>
      <protection hidden="1"/>
    </xf>
    <xf numFmtId="0" fontId="33" fillId="23" borderId="3" xfId="0" applyFont="1" applyFill="1" applyBorder="1" applyAlignment="1" applyProtection="1">
      <alignment horizontal="center" vertical="center" wrapText="1"/>
      <protection hidden="1"/>
    </xf>
    <xf numFmtId="0" fontId="33" fillId="23" borderId="3" xfId="0" applyFont="1" applyFill="1" applyBorder="1" applyAlignment="1" applyProtection="1">
      <alignment horizontal="center" vertical="center"/>
      <protection hidden="1"/>
    </xf>
    <xf numFmtId="0" fontId="13" fillId="0" borderId="49" xfId="0" applyFont="1" applyBorder="1" applyAlignment="1">
      <alignment horizontal="center" vertical="center" wrapText="1"/>
    </xf>
    <xf numFmtId="0" fontId="13" fillId="0" borderId="49" xfId="0" applyFont="1" applyBorder="1" applyAlignment="1">
      <alignment vertical="center" wrapText="1"/>
    </xf>
    <xf numFmtId="0" fontId="34" fillId="0" borderId="49" xfId="0" applyFont="1" applyBorder="1" applyAlignment="1">
      <alignment horizontal="center" vertical="center" wrapText="1"/>
    </xf>
    <xf numFmtId="0" fontId="13" fillId="0" borderId="49" xfId="0" applyFont="1" applyBorder="1" applyAlignment="1">
      <alignment horizontal="center" vertical="center"/>
    </xf>
    <xf numFmtId="0" fontId="34" fillId="0" borderId="49" xfId="0" applyFont="1" applyBorder="1" applyAlignment="1">
      <alignment vertical="center" wrapText="1"/>
    </xf>
    <xf numFmtId="0" fontId="35" fillId="0" borderId="0" xfId="0" applyFont="1" applyAlignment="1">
      <alignment horizontal="center" vertical="center" wrapText="1"/>
    </xf>
    <xf numFmtId="0" fontId="13" fillId="0" borderId="49" xfId="0" applyFont="1" applyBorder="1" applyAlignment="1">
      <alignment horizontal="center" vertical="center" indent="1"/>
    </xf>
    <xf numFmtId="0" fontId="13" fillId="16" borderId="1" xfId="0" applyFont="1" applyFill="1" applyBorder="1" applyAlignment="1">
      <alignment horizontal="center"/>
    </xf>
    <xf numFmtId="0" fontId="34" fillId="0" borderId="0" xfId="0" applyFont="1"/>
    <xf numFmtId="0" fontId="34" fillId="0" borderId="49" xfId="0" applyFont="1" applyBorder="1" applyAlignment="1">
      <alignment horizontal="center" vertical="center"/>
    </xf>
    <xf numFmtId="0" fontId="34" fillId="0" borderId="49" xfId="0" applyFont="1" applyBorder="1" applyAlignment="1">
      <alignment vertical="top" wrapText="1"/>
    </xf>
    <xf numFmtId="0" fontId="34" fillId="0" borderId="49" xfId="0" applyFont="1" applyBorder="1" applyAlignment="1">
      <alignment horizontal="left" vertical="center" wrapText="1"/>
    </xf>
    <xf numFmtId="0" fontId="34" fillId="16" borderId="49" xfId="0" applyFont="1" applyFill="1" applyBorder="1" applyAlignment="1">
      <alignment vertical="center" wrapText="1"/>
    </xf>
    <xf numFmtId="0" fontId="13" fillId="0" borderId="49" xfId="0" applyFont="1" applyBorder="1" applyAlignment="1">
      <alignment horizontal="center" wrapText="1"/>
    </xf>
    <xf numFmtId="0" fontId="34" fillId="16" borderId="49" xfId="0" applyFont="1" applyFill="1" applyBorder="1" applyAlignment="1">
      <alignment horizontal="left" vertical="center" wrapText="1"/>
    </xf>
    <xf numFmtId="0" fontId="38" fillId="16" borderId="49" xfId="0" applyFont="1" applyFill="1" applyBorder="1" applyAlignment="1">
      <alignment wrapText="1"/>
    </xf>
    <xf numFmtId="0" fontId="13" fillId="0" borderId="49" xfId="0" applyFont="1" applyBorder="1" applyAlignment="1">
      <alignment horizontal="left" vertical="center" wrapText="1"/>
    </xf>
    <xf numFmtId="9" fontId="13" fillId="0" borderId="49" xfId="0" applyNumberFormat="1" applyFont="1" applyBorder="1" applyAlignment="1">
      <alignment horizontal="center" vertical="center"/>
    </xf>
    <xf numFmtId="0" fontId="38" fillId="0" borderId="49" xfId="0" applyFont="1" applyBorder="1" applyAlignment="1">
      <alignment vertical="center" wrapText="1"/>
    </xf>
    <xf numFmtId="0" fontId="13" fillId="0" borderId="49" xfId="0" applyFont="1" applyBorder="1" applyAlignment="1">
      <alignment vertical="top" wrapText="1"/>
    </xf>
    <xf numFmtId="0" fontId="13" fillId="0" borderId="47" xfId="0" applyFont="1" applyBorder="1" applyAlignment="1">
      <alignment horizontal="center" vertical="center"/>
    </xf>
    <xf numFmtId="0" fontId="41" fillId="0" borderId="49" xfId="0" applyFont="1" applyBorder="1" applyAlignment="1">
      <alignment horizontal="center" vertical="center"/>
    </xf>
    <xf numFmtId="0" fontId="13" fillId="0" borderId="51" xfId="0" applyFont="1" applyBorder="1" applyAlignment="1">
      <alignment horizontal="center" vertical="center"/>
    </xf>
    <xf numFmtId="9" fontId="13" fillId="0" borderId="45" xfId="0" applyNumberFormat="1" applyFont="1" applyBorder="1" applyAlignment="1">
      <alignment horizontal="center" vertical="center"/>
    </xf>
    <xf numFmtId="9" fontId="13" fillId="0" borderId="43" xfId="0" applyNumberFormat="1" applyFont="1" applyBorder="1" applyAlignment="1">
      <alignment horizontal="center" vertical="center"/>
    </xf>
    <xf numFmtId="0" fontId="13" fillId="0" borderId="43" xfId="0" applyFont="1" applyBorder="1" applyAlignment="1">
      <alignment vertical="center" wrapText="1"/>
    </xf>
    <xf numFmtId="0" fontId="34" fillId="0" borderId="47" xfId="0" applyFont="1" applyBorder="1" applyAlignment="1">
      <alignment horizontal="center" vertical="center"/>
    </xf>
    <xf numFmtId="0" fontId="13" fillId="0" borderId="49" xfId="0" applyFont="1" applyBorder="1" applyAlignment="1">
      <alignment vertical="center"/>
    </xf>
    <xf numFmtId="0" fontId="13" fillId="0" borderId="49" xfId="0" applyFont="1" applyBorder="1" applyAlignment="1">
      <alignment wrapText="1"/>
    </xf>
    <xf numFmtId="0" fontId="34" fillId="0" borderId="49" xfId="0" applyFont="1" applyBorder="1" applyAlignment="1">
      <alignment vertical="center"/>
    </xf>
    <xf numFmtId="0" fontId="13" fillId="25" borderId="0" xfId="0" applyFont="1" applyFill="1"/>
    <xf numFmtId="0" fontId="13" fillId="6" borderId="1" xfId="0" applyFont="1" applyFill="1" applyBorder="1" applyAlignment="1">
      <alignment horizontal="center" vertical="center"/>
    </xf>
    <xf numFmtId="0" fontId="4" fillId="6" borderId="1" xfId="0" applyFont="1" applyFill="1" applyBorder="1" applyAlignment="1" applyProtection="1">
      <alignment horizontal="left" vertical="center" wrapText="1"/>
      <protection hidden="1"/>
    </xf>
    <xf numFmtId="0" fontId="4" fillId="6" borderId="1" xfId="0" applyFont="1" applyFill="1" applyBorder="1" applyAlignment="1" applyProtection="1">
      <alignment horizontal="center" vertical="center" wrapText="1"/>
      <protection hidden="1"/>
    </xf>
    <xf numFmtId="0" fontId="13" fillId="6" borderId="2" xfId="0" applyFont="1" applyFill="1" applyBorder="1"/>
    <xf numFmtId="0" fontId="34" fillId="6" borderId="49" xfId="0" applyFont="1" applyFill="1" applyBorder="1" applyAlignment="1">
      <alignment vertical="center" wrapText="1"/>
    </xf>
    <xf numFmtId="0" fontId="13" fillId="6" borderId="49" xfId="0" applyFont="1" applyFill="1" applyBorder="1" applyAlignment="1">
      <alignment horizontal="center" vertical="center" wrapText="1"/>
    </xf>
    <xf numFmtId="0" fontId="38" fillId="6" borderId="49" xfId="0" applyFont="1" applyFill="1" applyBorder="1" applyAlignment="1">
      <alignment vertical="center" wrapText="1"/>
    </xf>
    <xf numFmtId="9" fontId="13" fillId="6" borderId="49" xfId="0" applyNumberFormat="1" applyFont="1" applyFill="1" applyBorder="1" applyAlignment="1">
      <alignment horizontal="center" vertical="center"/>
    </xf>
    <xf numFmtId="0" fontId="13" fillId="6" borderId="0" xfId="0" applyFont="1" applyFill="1"/>
    <xf numFmtId="0" fontId="13" fillId="6" borderId="49" xfId="0" applyFont="1" applyFill="1" applyBorder="1" applyAlignment="1">
      <alignment horizontal="left" vertical="center" wrapText="1"/>
    </xf>
    <xf numFmtId="0" fontId="13" fillId="6" borderId="49" xfId="0" applyFont="1" applyFill="1" applyBorder="1" applyAlignment="1">
      <alignment horizontal="center" vertical="center"/>
    </xf>
    <xf numFmtId="0" fontId="13" fillId="0" borderId="52" xfId="0" applyFont="1" applyBorder="1" applyAlignment="1">
      <alignment vertical="center" wrapText="1"/>
    </xf>
    <xf numFmtId="0" fontId="13" fillId="6" borderId="2" xfId="0" applyFont="1" applyFill="1" applyBorder="1" applyAlignment="1">
      <alignment horizontal="center" vertical="center" wrapText="1"/>
    </xf>
    <xf numFmtId="0" fontId="35" fillId="0" borderId="49" xfId="0" applyFont="1" applyBorder="1" applyAlignment="1">
      <alignment horizontal="center" vertical="center" wrapText="1"/>
    </xf>
    <xf numFmtId="0" fontId="34" fillId="6" borderId="51" xfId="0" applyFont="1" applyFill="1" applyBorder="1" applyAlignment="1">
      <alignment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51" xfId="0" applyFont="1" applyBorder="1" applyAlignment="1">
      <alignment wrapText="1"/>
    </xf>
    <xf numFmtId="0" fontId="13" fillId="0" borderId="47" xfId="0" applyFont="1" applyBorder="1" applyAlignment="1">
      <alignment horizontal="center" vertical="center" wrapText="1"/>
    </xf>
    <xf numFmtId="0" fontId="13" fillId="6" borderId="49" xfId="0" applyFont="1" applyFill="1" applyBorder="1" applyAlignment="1">
      <alignment vertical="center" wrapText="1"/>
    </xf>
    <xf numFmtId="0" fontId="13" fillId="6" borderId="51" xfId="0" applyFont="1" applyFill="1" applyBorder="1" applyAlignment="1">
      <alignment vertical="center" wrapText="1"/>
    </xf>
    <xf numFmtId="0" fontId="13" fillId="6" borderId="47" xfId="0" applyFont="1" applyFill="1" applyBorder="1" applyAlignment="1">
      <alignment horizontal="center" vertical="center" wrapText="1"/>
    </xf>
    <xf numFmtId="0" fontId="5" fillId="0" borderId="63" xfId="0" applyFont="1" applyBorder="1" applyAlignment="1">
      <alignment horizontal="justify" vertical="top" wrapText="1"/>
    </xf>
    <xf numFmtId="0" fontId="6" fillId="0" borderId="63" xfId="0" applyFont="1" applyBorder="1" applyAlignment="1" applyProtection="1">
      <alignment horizontal="center" vertical="top" wrapText="1"/>
      <protection locked="0"/>
    </xf>
    <xf numFmtId="0" fontId="7" fillId="6" borderId="73" xfId="0" applyFont="1" applyFill="1" applyBorder="1" applyAlignment="1">
      <alignment horizontal="justify" vertical="top" wrapText="1"/>
    </xf>
    <xf numFmtId="0" fontId="6" fillId="6" borderId="73" xfId="0" applyFont="1" applyFill="1" applyBorder="1" applyAlignment="1" applyProtection="1">
      <alignment horizontal="center" vertical="top" wrapText="1"/>
      <protection locked="0"/>
    </xf>
    <xf numFmtId="0" fontId="7" fillId="6" borderId="3" xfId="0" applyFont="1" applyFill="1" applyBorder="1" applyAlignment="1">
      <alignment horizontal="justify" vertical="center" wrapText="1"/>
    </xf>
    <xf numFmtId="0" fontId="6" fillId="6" borderId="3" xfId="0" applyFont="1" applyFill="1" applyBorder="1" applyAlignment="1" applyProtection="1">
      <alignment horizontal="center" vertical="center" wrapText="1"/>
      <protection locked="0"/>
    </xf>
    <xf numFmtId="0" fontId="13" fillId="0" borderId="51" xfId="0" applyFont="1" applyBorder="1" applyAlignment="1">
      <alignment vertical="center" wrapText="1"/>
    </xf>
    <xf numFmtId="0" fontId="35" fillId="0" borderId="43" xfId="0" applyFont="1" applyBorder="1" applyAlignment="1">
      <alignment horizontal="center" vertical="center" wrapText="1"/>
    </xf>
    <xf numFmtId="0" fontId="16" fillId="6" borderId="49" xfId="0" applyFont="1" applyFill="1" applyBorder="1"/>
    <xf numFmtId="0" fontId="13" fillId="0" borderId="52" xfId="0" applyFont="1" applyBorder="1" applyAlignment="1">
      <alignment horizontal="center" vertical="center"/>
    </xf>
    <xf numFmtId="0" fontId="13" fillId="18" borderId="0" xfId="0" applyFont="1" applyFill="1"/>
    <xf numFmtId="9" fontId="34" fillId="0" borderId="49" xfId="0" applyNumberFormat="1" applyFont="1" applyBorder="1" applyAlignment="1">
      <alignment horizontal="center" vertical="center"/>
    </xf>
    <xf numFmtId="0" fontId="5" fillId="6" borderId="5" xfId="0" applyFont="1" applyFill="1" applyBorder="1" applyAlignment="1">
      <alignment horizontal="justify" vertical="top" wrapText="1"/>
    </xf>
    <xf numFmtId="0" fontId="6" fillId="6" borderId="5" xfId="0" applyFont="1" applyFill="1" applyBorder="1" applyAlignment="1" applyProtection="1">
      <alignment horizontal="center" vertical="top" wrapText="1"/>
      <protection locked="0"/>
    </xf>
    <xf numFmtId="0" fontId="7" fillId="6" borderId="1" xfId="0" applyFont="1" applyFill="1" applyBorder="1" applyAlignment="1">
      <alignment horizontal="justify" vertical="top" wrapText="1"/>
    </xf>
    <xf numFmtId="0" fontId="34" fillId="6" borderId="49" xfId="0" applyFont="1" applyFill="1" applyBorder="1" applyAlignment="1">
      <alignment horizontal="center" vertical="center"/>
    </xf>
    <xf numFmtId="0" fontId="13" fillId="0" borderId="51" xfId="0" applyFont="1" applyBorder="1"/>
    <xf numFmtId="0" fontId="13" fillId="0" borderId="43" xfId="0" applyFont="1" applyBorder="1"/>
    <xf numFmtId="0" fontId="35" fillId="0" borderId="47" xfId="0" applyFont="1" applyBorder="1" applyAlignment="1">
      <alignment horizontal="center" vertical="center" wrapText="1"/>
    </xf>
    <xf numFmtId="9" fontId="13" fillId="0" borderId="47" xfId="0" applyNumberFormat="1" applyFont="1" applyBorder="1" applyAlignment="1">
      <alignment horizontal="center" vertical="center"/>
    </xf>
    <xf numFmtId="0" fontId="13" fillId="0" borderId="0" xfId="0" applyFont="1" applyAlignment="1">
      <alignment vertical="center"/>
    </xf>
    <xf numFmtId="0" fontId="13" fillId="6" borderId="49" xfId="0" applyFont="1" applyFill="1" applyBorder="1" applyAlignment="1">
      <alignment vertical="center"/>
    </xf>
    <xf numFmtId="0" fontId="13" fillId="0" borderId="52" xfId="0" applyFont="1" applyBorder="1" applyAlignment="1">
      <alignment vertical="center"/>
    </xf>
    <xf numFmtId="0" fontId="33" fillId="23" borderId="3" xfId="0" applyFont="1" applyFill="1" applyBorder="1" applyAlignment="1" applyProtection="1">
      <alignment vertical="center" wrapText="1"/>
      <protection hidden="1"/>
    </xf>
    <xf numFmtId="0" fontId="32" fillId="23" borderId="3" xfId="0" applyFont="1" applyFill="1" applyBorder="1" applyAlignment="1" applyProtection="1">
      <alignment vertical="center" wrapText="1"/>
      <protection hidden="1"/>
    </xf>
    <xf numFmtId="0" fontId="41" fillId="0" borderId="49" xfId="0" applyFont="1" applyBorder="1" applyAlignment="1">
      <alignment vertical="center"/>
    </xf>
    <xf numFmtId="0" fontId="41" fillId="0" borderId="49" xfId="0" applyFont="1" applyBorder="1" applyAlignment="1">
      <alignment vertical="center" wrapText="1"/>
    </xf>
    <xf numFmtId="0" fontId="34" fillId="0" borderId="47" xfId="0" applyFont="1" applyBorder="1" applyAlignment="1">
      <alignment vertical="center"/>
    </xf>
    <xf numFmtId="0" fontId="13" fillId="0" borderId="51" xfId="0" applyFont="1" applyBorder="1" applyAlignment="1">
      <alignment vertical="center"/>
    </xf>
    <xf numFmtId="0" fontId="34" fillId="0" borderId="51" xfId="0" applyFont="1" applyBorder="1" applyAlignment="1">
      <alignment vertical="center"/>
    </xf>
    <xf numFmtId="0" fontId="32" fillId="22" borderId="3" xfId="0" applyFont="1" applyFill="1" applyBorder="1" applyAlignment="1" applyProtection="1">
      <alignment vertical="center" wrapText="1"/>
      <protection hidden="1"/>
    </xf>
    <xf numFmtId="9" fontId="13" fillId="0" borderId="49" xfId="0" applyNumberFormat="1" applyFont="1" applyBorder="1" applyAlignment="1">
      <alignment horizontal="center" vertical="center" wrapText="1"/>
    </xf>
    <xf numFmtId="0" fontId="13" fillId="0" borderId="49" xfId="0" applyFont="1" applyBorder="1" applyAlignment="1">
      <alignment horizontal="left" vertical="top" wrapText="1"/>
    </xf>
    <xf numFmtId="0" fontId="38" fillId="0" borderId="49" xfId="0" applyFont="1" applyBorder="1" applyAlignment="1">
      <alignment wrapText="1"/>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7"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6"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5" fillId="0" borderId="60"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4"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23" borderId="1" xfId="0" applyFont="1" applyFill="1" applyBorder="1" applyAlignment="1" applyProtection="1">
      <alignment horizontal="center" vertical="center" wrapText="1"/>
      <protection hidden="1"/>
    </xf>
    <xf numFmtId="0" fontId="33" fillId="23" borderId="2" xfId="0" applyFont="1" applyFill="1" applyBorder="1" applyAlignment="1" applyProtection="1">
      <alignment horizontal="center" vertical="center" wrapText="1"/>
      <protection hidden="1"/>
    </xf>
    <xf numFmtId="0" fontId="33" fillId="23" borderId="10" xfId="0" applyFont="1" applyFill="1" applyBorder="1" applyAlignment="1" applyProtection="1">
      <alignment horizontal="center" vertical="center" wrapText="1"/>
      <protection hidden="1"/>
    </xf>
    <xf numFmtId="0" fontId="33" fillId="23" borderId="11" xfId="0" applyFont="1" applyFill="1" applyBorder="1" applyAlignment="1" applyProtection="1">
      <alignment horizontal="center" vertical="center" wrapText="1"/>
      <protection hidden="1"/>
    </xf>
    <xf numFmtId="0" fontId="32" fillId="23" borderId="1" xfId="0" applyFont="1" applyFill="1" applyBorder="1" applyAlignment="1" applyProtection="1">
      <alignment horizontal="center" vertical="center" wrapText="1"/>
      <protection hidden="1"/>
    </xf>
    <xf numFmtId="0" fontId="32" fillId="23" borderId="5" xfId="0" applyFont="1" applyFill="1" applyBorder="1" applyAlignment="1" applyProtection="1">
      <alignment horizontal="center" vertical="center" wrapText="1"/>
      <protection hidden="1"/>
    </xf>
    <xf numFmtId="0" fontId="32" fillId="22" borderId="1" xfId="0" applyFont="1" applyFill="1" applyBorder="1" applyAlignment="1" applyProtection="1">
      <alignment horizontal="center" vertical="center" wrapText="1"/>
      <protection hidden="1"/>
    </xf>
    <xf numFmtId="49" fontId="11" fillId="0" borderId="27" xfId="1"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11" xfId="1" applyNumberFormat="1" applyFont="1" applyBorder="1" applyAlignment="1">
      <alignment horizontal="center" vertical="center" wrapText="1"/>
    </xf>
    <xf numFmtId="49" fontId="11" fillId="0" borderId="2" xfId="1" applyNumberFormat="1" applyFont="1" applyBorder="1" applyAlignment="1">
      <alignment horizontal="left" vertical="center" wrapText="1"/>
    </xf>
    <xf numFmtId="49" fontId="11" fillId="0" borderId="10" xfId="1" applyNumberFormat="1" applyFont="1" applyBorder="1" applyAlignment="1">
      <alignment horizontal="left" vertical="center" wrapText="1"/>
    </xf>
    <xf numFmtId="49" fontId="11" fillId="0" borderId="29" xfId="1" applyNumberFormat="1" applyFont="1" applyBorder="1" applyAlignment="1">
      <alignment horizontal="left" vertical="center" wrapText="1"/>
    </xf>
    <xf numFmtId="0" fontId="12" fillId="8" borderId="18" xfId="1" applyFont="1" applyFill="1" applyBorder="1" applyAlignment="1">
      <alignment horizontal="center" vertical="center"/>
    </xf>
    <xf numFmtId="0" fontId="12" fillId="8" borderId="19" xfId="1" applyFont="1" applyFill="1" applyBorder="1" applyAlignment="1">
      <alignment horizontal="center" vertical="center"/>
    </xf>
    <xf numFmtId="0" fontId="12" fillId="8" borderId="22" xfId="1" applyFont="1" applyFill="1" applyBorder="1" applyAlignment="1">
      <alignment horizontal="center" vertical="center"/>
    </xf>
    <xf numFmtId="0" fontId="12" fillId="8" borderId="0" xfId="1" applyFont="1" applyFill="1" applyAlignment="1">
      <alignment horizontal="center" vertical="center"/>
    </xf>
    <xf numFmtId="0" fontId="12" fillId="8" borderId="31" xfId="1" applyFont="1" applyFill="1" applyBorder="1" applyAlignment="1">
      <alignment horizontal="center" vertical="center"/>
    </xf>
    <xf numFmtId="0" fontId="12" fillId="8" borderId="32" xfId="1" applyFont="1" applyFill="1" applyBorder="1" applyAlignment="1">
      <alignment horizontal="center" vertical="center"/>
    </xf>
    <xf numFmtId="49" fontId="11" fillId="0" borderId="2"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29" xfId="1" applyNumberFormat="1" applyFont="1" applyBorder="1" applyAlignment="1">
      <alignment horizontal="center" vertical="center" wrapText="1"/>
    </xf>
    <xf numFmtId="0" fontId="14" fillId="8" borderId="34" xfId="1" applyFont="1" applyFill="1" applyBorder="1" applyAlignment="1">
      <alignment horizontal="center" vertical="center" wrapText="1"/>
    </xf>
    <xf numFmtId="0" fontId="14" fillId="8" borderId="35" xfId="1" applyFont="1" applyFill="1" applyBorder="1" applyAlignment="1">
      <alignment horizontal="center" vertical="center" wrapText="1"/>
    </xf>
    <xf numFmtId="0" fontId="14" fillId="8" borderId="36" xfId="1" applyFont="1" applyFill="1" applyBorder="1" applyAlignment="1">
      <alignment horizontal="center" vertical="center" wrapText="1"/>
    </xf>
    <xf numFmtId="0" fontId="14" fillId="8" borderId="37"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14" fillId="8" borderId="39"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9" xfId="1" applyFont="1" applyBorder="1" applyAlignment="1">
      <alignment horizontal="center" vertical="center" wrapText="1"/>
    </xf>
    <xf numFmtId="0" fontId="12" fillId="8" borderId="27" xfId="1" applyFont="1" applyFill="1" applyBorder="1" applyAlignment="1">
      <alignment horizontal="left" vertical="center"/>
    </xf>
    <xf numFmtId="0" fontId="12" fillId="8" borderId="1" xfId="1" applyFont="1" applyFill="1" applyBorder="1" applyAlignment="1">
      <alignment horizontal="left" vertical="center"/>
    </xf>
    <xf numFmtId="0" fontId="4" fillId="0" borderId="1" xfId="1" applyFont="1" applyBorder="1" applyAlignment="1">
      <alignment horizontal="justify" vertical="top" wrapText="1"/>
    </xf>
    <xf numFmtId="0" fontId="4" fillId="0" borderId="28" xfId="1" applyFont="1" applyBorder="1" applyAlignment="1">
      <alignment horizontal="justify" vertical="top" wrapText="1"/>
    </xf>
    <xf numFmtId="0" fontId="4" fillId="0" borderId="40" xfId="1" applyFont="1" applyBorder="1" applyAlignment="1">
      <alignment horizontal="center"/>
    </xf>
    <xf numFmtId="0" fontId="4" fillId="0" borderId="16" xfId="1" applyFont="1" applyBorder="1" applyAlignment="1">
      <alignment horizontal="center"/>
    </xf>
    <xf numFmtId="0" fontId="4" fillId="0" borderId="30" xfId="1" applyFont="1" applyBorder="1" applyAlignment="1">
      <alignment horizontal="center"/>
    </xf>
    <xf numFmtId="0" fontId="4" fillId="6" borderId="0" xfId="1" applyFont="1" applyFill="1" applyAlignment="1">
      <alignment horizontal="center" vertical="center"/>
    </xf>
    <xf numFmtId="0" fontId="4" fillId="6" borderId="32" xfId="1" applyFont="1" applyFill="1" applyBorder="1" applyAlignment="1">
      <alignment horizontal="center" vertical="center"/>
    </xf>
    <xf numFmtId="0" fontId="4" fillId="6" borderId="19" xfId="1" applyFont="1" applyFill="1" applyBorder="1" applyAlignment="1">
      <alignment horizontal="center" vertical="center" wrapText="1"/>
    </xf>
    <xf numFmtId="0" fontId="4" fillId="6" borderId="0" xfId="1" applyFont="1" applyFill="1" applyAlignment="1">
      <alignment horizontal="center" vertical="center" wrapText="1"/>
    </xf>
    <xf numFmtId="0" fontId="4" fillId="6" borderId="19" xfId="1" applyFont="1" applyFill="1" applyBorder="1" applyAlignment="1">
      <alignment horizontal="left" vertical="center" wrapText="1"/>
    </xf>
    <xf numFmtId="0" fontId="4" fillId="6" borderId="21" xfId="1" applyFont="1" applyFill="1" applyBorder="1" applyAlignment="1">
      <alignment horizontal="left" vertical="center" wrapText="1"/>
    </xf>
    <xf numFmtId="0" fontId="4" fillId="6" borderId="0" xfId="1" applyFont="1" applyFill="1" applyAlignment="1">
      <alignment horizontal="left" vertical="center" wrapText="1"/>
    </xf>
    <xf numFmtId="0" fontId="4" fillId="6" borderId="23" xfId="1" applyFont="1" applyFill="1" applyBorder="1" applyAlignment="1">
      <alignment horizontal="left" vertical="center" wrapText="1"/>
    </xf>
    <xf numFmtId="0" fontId="4" fillId="0" borderId="22" xfId="1" applyFont="1" applyBorder="1" applyAlignment="1">
      <alignment horizontal="center"/>
    </xf>
    <xf numFmtId="0" fontId="4" fillId="0" borderId="0" xfId="1" applyFont="1" applyAlignment="1">
      <alignment horizontal="center"/>
    </xf>
    <xf numFmtId="0" fontId="4" fillId="0" borderId="23" xfId="1" applyFont="1" applyBorder="1" applyAlignment="1">
      <alignment horizontal="center"/>
    </xf>
    <xf numFmtId="0" fontId="4" fillId="0" borderId="18" xfId="1" applyFont="1" applyBorder="1" applyAlignment="1">
      <alignment horizontal="center" vertical="top"/>
    </xf>
    <xf numFmtId="0" fontId="4" fillId="0" borderId="19" xfId="1" applyFont="1" applyBorder="1" applyAlignment="1">
      <alignment horizontal="center" vertical="top"/>
    </xf>
    <xf numFmtId="0" fontId="4" fillId="0" borderId="22" xfId="1" applyFont="1" applyBorder="1" applyAlignment="1">
      <alignment horizontal="center" vertical="top"/>
    </xf>
    <xf numFmtId="0" fontId="4" fillId="0" borderId="0" xfId="1" applyFont="1" applyAlignment="1">
      <alignment horizontal="center" vertical="top"/>
    </xf>
    <xf numFmtId="0" fontId="4" fillId="0" borderId="24" xfId="1" applyFont="1" applyBorder="1" applyAlignment="1">
      <alignment horizontal="center" vertical="top"/>
    </xf>
    <xf numFmtId="0" fontId="4" fillId="0" borderId="25" xfId="1" applyFont="1" applyBorder="1" applyAlignment="1">
      <alignment horizontal="center" vertical="top"/>
    </xf>
    <xf numFmtId="0" fontId="4" fillId="0" borderId="0" xfId="0" applyFont="1" applyAlignment="1">
      <alignment horizont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6" xfId="1" applyFont="1" applyBorder="1" applyAlignment="1">
      <alignment horizontal="center" vertical="center" wrapText="1"/>
    </xf>
    <xf numFmtId="0" fontId="17" fillId="24" borderId="7" xfId="0" applyFont="1" applyFill="1" applyBorder="1" applyAlignment="1">
      <alignment horizontal="center" vertical="center" wrapText="1"/>
    </xf>
    <xf numFmtId="0" fontId="17" fillId="24" borderId="15" xfId="0" applyFont="1" applyFill="1" applyBorder="1" applyAlignment="1">
      <alignment horizontal="center" vertical="center" wrapText="1"/>
    </xf>
    <xf numFmtId="9" fontId="17" fillId="6" borderId="47" xfId="0" applyNumberFormat="1" applyFont="1" applyFill="1" applyBorder="1" applyAlignment="1">
      <alignment horizontal="center" vertical="center" wrapText="1"/>
    </xf>
    <xf numFmtId="9" fontId="17" fillId="6" borderId="49" xfId="0" applyNumberFormat="1" applyFont="1" applyFill="1" applyBorder="1" applyAlignment="1">
      <alignment horizontal="center" vertical="center" wrapText="1"/>
    </xf>
    <xf numFmtId="0" fontId="17" fillId="24" borderId="3" xfId="0" applyFont="1" applyFill="1" applyBorder="1" applyAlignment="1">
      <alignment horizontal="center" vertical="center" wrapText="1"/>
    </xf>
    <xf numFmtId="0" fontId="17" fillId="24" borderId="4" xfId="0" applyFont="1" applyFill="1" applyBorder="1" applyAlignment="1">
      <alignment horizontal="center" vertical="center" wrapText="1"/>
    </xf>
    <xf numFmtId="9" fontId="17" fillId="24" borderId="3" xfId="0" applyNumberFormat="1" applyFont="1" applyFill="1" applyBorder="1" applyAlignment="1">
      <alignment horizontal="center" vertical="center" wrapText="1"/>
    </xf>
    <xf numFmtId="0" fontId="17" fillId="0" borderId="14"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center" vertical="center" wrapText="1"/>
      <protection locked="0"/>
    </xf>
    <xf numFmtId="0" fontId="19" fillId="10" borderId="3"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0" fontId="18" fillId="9" borderId="13" xfId="0" applyFont="1" applyFill="1" applyBorder="1" applyAlignment="1" applyProtection="1">
      <alignment horizontal="center" vertical="center" wrapText="1"/>
      <protection locked="0"/>
    </xf>
    <xf numFmtId="0" fontId="18" fillId="9" borderId="9"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left" vertical="center" wrapText="1"/>
      <protection locked="0"/>
    </xf>
    <xf numFmtId="0" fontId="17" fillId="6" borderId="3"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9" fontId="17" fillId="6" borderId="1" xfId="0" applyNumberFormat="1"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164" fontId="17" fillId="0" borderId="1" xfId="0" applyNumberFormat="1" applyFont="1" applyBorder="1" applyAlignment="1" applyProtection="1">
      <alignment horizontal="center" vertical="center" wrapText="1"/>
      <protection locked="0"/>
    </xf>
    <xf numFmtId="9" fontId="18" fillId="0" borderId="3" xfId="2" applyFont="1" applyFill="1" applyBorder="1" applyAlignment="1" applyProtection="1">
      <alignment horizontal="center" vertical="center"/>
    </xf>
    <xf numFmtId="9" fontId="18" fillId="0" borderId="4" xfId="2" applyFont="1" applyFill="1" applyBorder="1" applyAlignment="1" applyProtection="1">
      <alignment horizontal="center" vertical="center"/>
    </xf>
    <xf numFmtId="9" fontId="18" fillId="0" borderId="5" xfId="2" applyFont="1" applyFill="1" applyBorder="1" applyAlignment="1" applyProtection="1">
      <alignment horizontal="center" vertical="center"/>
    </xf>
    <xf numFmtId="9" fontId="17" fillId="0" borderId="3" xfId="2" applyFont="1" applyFill="1" applyBorder="1" applyAlignment="1" applyProtection="1">
      <alignment horizontal="center" vertical="center" wrapText="1"/>
    </xf>
    <xf numFmtId="9" fontId="17" fillId="0" borderId="4" xfId="2" applyFont="1" applyFill="1" applyBorder="1" applyAlignment="1" applyProtection="1">
      <alignment horizontal="center" vertical="center" wrapText="1"/>
    </xf>
    <xf numFmtId="9" fontId="17" fillId="0" borderId="5" xfId="2" applyFont="1" applyFill="1" applyBorder="1" applyAlignment="1" applyProtection="1">
      <alignment horizontal="center" vertical="center" wrapText="1"/>
    </xf>
    <xf numFmtId="0" fontId="23" fillId="10" borderId="1" xfId="0" applyFont="1" applyFill="1" applyBorder="1" applyAlignment="1" applyProtection="1">
      <alignment horizontal="center" vertical="center" wrapText="1"/>
      <protection locked="0"/>
    </xf>
    <xf numFmtId="0" fontId="23" fillId="10" borderId="3" xfId="0" applyFont="1" applyFill="1" applyBorder="1" applyAlignment="1" applyProtection="1">
      <alignment horizontal="center" vertical="center" wrapText="1"/>
      <protection locked="0"/>
    </xf>
    <xf numFmtId="9" fontId="18" fillId="10" borderId="1" xfId="2"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9" fontId="18" fillId="10" borderId="5" xfId="2" applyFont="1" applyFill="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9" fontId="18" fillId="0" borderId="1" xfId="2"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pplyProtection="1">
      <alignment horizontal="center" vertical="center" textRotation="90"/>
      <protection locked="0"/>
    </xf>
    <xf numFmtId="0" fontId="17" fillId="0" borderId="4" xfId="0" applyFont="1" applyBorder="1" applyAlignment="1" applyProtection="1">
      <alignment horizontal="center" vertical="center" textRotation="90"/>
      <protection locked="0"/>
    </xf>
    <xf numFmtId="0" fontId="17" fillId="0" borderId="5" xfId="0" applyFont="1" applyBorder="1" applyAlignment="1" applyProtection="1">
      <alignment horizontal="center" vertical="center" textRotation="90"/>
      <protection locked="0"/>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9" fontId="18" fillId="0" borderId="3" xfId="2" applyFont="1" applyFill="1" applyBorder="1" applyAlignment="1" applyProtection="1">
      <alignment horizontal="center" vertical="center" wrapText="1"/>
    </xf>
    <xf numFmtId="9" fontId="18" fillId="0" borderId="4" xfId="2" applyFont="1" applyFill="1" applyBorder="1" applyAlignment="1" applyProtection="1">
      <alignment horizontal="center" vertical="center" wrapText="1"/>
    </xf>
    <xf numFmtId="9" fontId="18" fillId="0" borderId="5" xfId="2" applyFont="1" applyFill="1" applyBorder="1" applyAlignment="1" applyProtection="1">
      <alignment horizontal="center" vertical="center" wrapText="1"/>
    </xf>
    <xf numFmtId="9" fontId="17" fillId="0" borderId="3" xfId="2" applyFont="1" applyFill="1" applyBorder="1" applyAlignment="1" applyProtection="1">
      <alignment horizontal="center" vertical="center" wrapText="1"/>
      <protection locked="0"/>
    </xf>
    <xf numFmtId="9" fontId="17" fillId="0" borderId="4" xfId="2" applyFont="1" applyFill="1" applyBorder="1" applyAlignment="1" applyProtection="1">
      <alignment horizontal="center" vertical="center" wrapText="1"/>
      <protection locked="0"/>
    </xf>
    <xf numFmtId="9" fontId="17" fillId="0" borderId="5" xfId="2" applyFont="1" applyFill="1" applyBorder="1" applyAlignment="1" applyProtection="1">
      <alignment horizontal="center" vertical="center" wrapText="1"/>
      <protection locked="0"/>
    </xf>
    <xf numFmtId="0" fontId="10" fillId="6" borderId="1"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9" fontId="17" fillId="0" borderId="1" xfId="2"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36"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3"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0" fillId="6" borderId="3"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left" vertical="top" wrapText="1"/>
      <protection locked="0"/>
    </xf>
    <xf numFmtId="0" fontId="17" fillId="0" borderId="43" xfId="0" applyFont="1" applyBorder="1" applyAlignment="1" applyProtection="1">
      <alignment horizontal="center" vertical="top" wrapText="1"/>
      <protection locked="0"/>
    </xf>
    <xf numFmtId="0" fontId="17" fillId="0" borderId="45" xfId="0" applyFont="1" applyBorder="1" applyAlignment="1" applyProtection="1">
      <alignment horizontal="center" vertical="top" wrapText="1"/>
      <protection locked="0"/>
    </xf>
    <xf numFmtId="0" fontId="17" fillId="0" borderId="47" xfId="0" applyFont="1" applyBorder="1" applyAlignment="1" applyProtection="1">
      <alignment horizontal="center" vertical="top" wrapText="1"/>
      <protection locked="0"/>
    </xf>
    <xf numFmtId="9" fontId="17" fillId="0" borderId="44" xfId="0" applyNumberFormat="1" applyFont="1" applyBorder="1" applyAlignment="1" applyProtection="1">
      <alignment horizontal="center" vertical="top" wrapText="1"/>
      <protection locked="0"/>
    </xf>
    <xf numFmtId="0" fontId="17" fillId="0" borderId="46" xfId="0" applyFont="1" applyBorder="1" applyAlignment="1" applyProtection="1">
      <alignment horizontal="center" vertical="top" wrapText="1"/>
      <protection locked="0"/>
    </xf>
    <xf numFmtId="0" fontId="17" fillId="0" borderId="48"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9" fontId="17" fillId="0" borderId="1" xfId="2"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top" wrapText="1"/>
      <protection locked="0"/>
    </xf>
    <xf numFmtId="0" fontId="10" fillId="6" borderId="2" xfId="0" applyFont="1" applyFill="1" applyBorder="1" applyAlignment="1" applyProtection="1">
      <alignment horizontal="center" vertical="top" wrapText="1"/>
      <protection locked="0"/>
    </xf>
    <xf numFmtId="0" fontId="17" fillId="6" borderId="5" xfId="0" applyFont="1" applyFill="1" applyBorder="1" applyAlignment="1" applyProtection="1">
      <alignment horizontal="center" vertical="center" wrapText="1"/>
      <protection locked="0"/>
    </xf>
    <xf numFmtId="9" fontId="17" fillId="0" borderId="49" xfId="2" applyFont="1" applyFill="1" applyBorder="1" applyAlignment="1" applyProtection="1">
      <alignment horizontal="center" vertical="top" wrapText="1"/>
      <protection locked="0"/>
    </xf>
    <xf numFmtId="0" fontId="10" fillId="0" borderId="49" xfId="0" applyFont="1" applyBorder="1" applyAlignment="1" applyProtection="1">
      <alignment horizontal="center" vertical="top" wrapText="1"/>
      <protection locked="0"/>
    </xf>
    <xf numFmtId="0" fontId="17" fillId="0" borderId="11"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25" fillId="0" borderId="1" xfId="0" applyFont="1" applyBorder="1" applyAlignment="1" applyProtection="1">
      <alignment horizontal="left" vertical="top" wrapText="1"/>
      <protection locked="0"/>
    </xf>
    <xf numFmtId="0" fontId="44" fillId="0" borderId="3" xfId="4" applyBorder="1" applyAlignment="1" applyProtection="1">
      <alignment horizontal="center" vertical="center" wrapText="1"/>
      <protection locked="0"/>
    </xf>
    <xf numFmtId="0" fontId="44" fillId="0" borderId="4" xfId="4" applyBorder="1" applyAlignment="1" applyProtection="1">
      <alignment horizontal="center" vertical="center" wrapText="1"/>
      <protection locked="0"/>
    </xf>
    <xf numFmtId="0" fontId="44" fillId="0" borderId="5" xfId="4" applyBorder="1" applyAlignment="1" applyProtection="1">
      <alignment horizontal="center" vertical="center" wrapText="1"/>
      <protection locked="0"/>
    </xf>
    <xf numFmtId="164" fontId="17" fillId="0" borderId="3" xfId="0" applyNumberFormat="1"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164" fontId="17" fillId="0" borderId="5" xfId="0" applyNumberFormat="1" applyFont="1" applyBorder="1" applyAlignment="1" applyProtection="1">
      <alignment horizontal="center" vertical="center" wrapText="1"/>
      <protection locked="0"/>
    </xf>
    <xf numFmtId="0" fontId="17" fillId="6" borderId="51" xfId="0" applyFont="1" applyFill="1" applyBorder="1" applyAlignment="1" applyProtection="1">
      <alignment horizontal="left" vertical="center" wrapText="1"/>
      <protection locked="0"/>
    </xf>
    <xf numFmtId="0" fontId="17" fillId="6" borderId="49" xfId="0" applyFont="1" applyFill="1" applyBorder="1" applyAlignment="1" applyProtection="1">
      <alignment horizontal="left" vertical="center" wrapText="1"/>
      <protection locked="0"/>
    </xf>
    <xf numFmtId="0" fontId="17" fillId="0" borderId="3" xfId="0" applyFont="1" applyBorder="1" applyAlignment="1" applyProtection="1">
      <alignment horizontal="center" vertical="center" textRotation="90" wrapText="1"/>
      <protection locked="0"/>
    </xf>
    <xf numFmtId="0" fontId="17" fillId="0" borderId="4" xfId="0" applyFont="1" applyBorder="1" applyAlignment="1" applyProtection="1">
      <alignment horizontal="center" vertical="center" textRotation="90" wrapText="1"/>
      <protection locked="0"/>
    </xf>
    <xf numFmtId="0" fontId="17" fillId="0" borderId="5" xfId="0" applyFont="1" applyBorder="1" applyAlignment="1" applyProtection="1">
      <alignment horizontal="center" vertical="center" textRotation="90" wrapText="1"/>
      <protection locked="0"/>
    </xf>
    <xf numFmtId="0" fontId="17" fillId="0" borderId="14"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9" fontId="17" fillId="6" borderId="3" xfId="2" applyFont="1" applyFill="1" applyBorder="1" applyAlignment="1" applyProtection="1">
      <alignment horizontal="center" vertical="center" wrapText="1"/>
    </xf>
    <xf numFmtId="9" fontId="17" fillId="6" borderId="4" xfId="2" applyFont="1" applyFill="1" applyBorder="1" applyAlignment="1" applyProtection="1">
      <alignment horizontal="center" vertical="center" wrapText="1"/>
    </xf>
    <xf numFmtId="9" fontId="17" fillId="6" borderId="3" xfId="2" applyFont="1" applyFill="1" applyBorder="1" applyAlignment="1" applyProtection="1">
      <alignment horizontal="center" vertical="center" wrapText="1"/>
      <protection locked="0"/>
    </xf>
    <xf numFmtId="9" fontId="17" fillId="6" borderId="4" xfId="2" applyFont="1" applyFill="1" applyBorder="1" applyAlignment="1" applyProtection="1">
      <alignment horizontal="center" vertical="center" wrapText="1"/>
      <protection locked="0"/>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pplyProtection="1">
      <alignment horizontal="center" vertical="center" textRotation="90" wrapText="1"/>
      <protection locked="0"/>
    </xf>
    <xf numFmtId="0" fontId="17" fillId="6" borderId="4" xfId="0" applyFont="1" applyFill="1" applyBorder="1" applyAlignment="1" applyProtection="1">
      <alignment horizontal="center" vertical="center" textRotation="90" wrapText="1"/>
      <protection locked="0"/>
    </xf>
    <xf numFmtId="9" fontId="18" fillId="6" borderId="3" xfId="2" applyFont="1" applyFill="1" applyBorder="1" applyAlignment="1" applyProtection="1">
      <alignment horizontal="center" vertical="center" wrapText="1"/>
    </xf>
    <xf numFmtId="9" fontId="18" fillId="6" borderId="4" xfId="2" applyFont="1" applyFill="1" applyBorder="1" applyAlignment="1" applyProtection="1">
      <alignment horizontal="center" vertical="center" wrapText="1"/>
    </xf>
    <xf numFmtId="0" fontId="17" fillId="6" borderId="1" xfId="0" applyFont="1" applyFill="1" applyBorder="1" applyAlignment="1">
      <alignment horizontal="center" vertical="top" wrapText="1"/>
    </xf>
    <xf numFmtId="0" fontId="17" fillId="6" borderId="3" xfId="0" applyFont="1" applyFill="1" applyBorder="1" applyAlignment="1">
      <alignment horizontal="center" vertical="top" wrapText="1"/>
    </xf>
    <xf numFmtId="9" fontId="18" fillId="6" borderId="1" xfId="2" applyFont="1" applyFill="1" applyBorder="1" applyAlignment="1" applyProtection="1">
      <alignment horizontal="center" vertical="top" wrapText="1"/>
    </xf>
    <xf numFmtId="9" fontId="18" fillId="6" borderId="3" xfId="2" applyFont="1" applyFill="1" applyBorder="1" applyAlignment="1" applyProtection="1">
      <alignment horizontal="center" vertical="top" wrapText="1"/>
    </xf>
    <xf numFmtId="0" fontId="21" fillId="6" borderId="1" xfId="0" applyFont="1" applyFill="1" applyBorder="1" applyAlignment="1">
      <alignment horizontal="center" vertical="top" wrapText="1"/>
    </xf>
    <xf numFmtId="0" fontId="21" fillId="6" borderId="3" xfId="0" applyFont="1" applyFill="1" applyBorder="1" applyAlignment="1">
      <alignment horizontal="center" vertical="top" wrapText="1"/>
    </xf>
    <xf numFmtId="0" fontId="17" fillId="6" borderId="4" xfId="0" applyFont="1" applyFill="1" applyBorder="1" applyAlignment="1">
      <alignment horizontal="center" vertical="center" wrapText="1"/>
    </xf>
    <xf numFmtId="0" fontId="17" fillId="6" borderId="3" xfId="0" applyFont="1" applyFill="1" applyBorder="1" applyAlignment="1" applyProtection="1">
      <alignment horizontal="center" vertical="top" wrapText="1"/>
      <protection locked="0"/>
    </xf>
    <xf numFmtId="0" fontId="17" fillId="6" borderId="4"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center" wrapText="1"/>
      <protection locked="0"/>
    </xf>
    <xf numFmtId="164" fontId="17" fillId="6" borderId="14" xfId="0" applyNumberFormat="1" applyFont="1" applyFill="1" applyBorder="1" applyAlignment="1" applyProtection="1">
      <alignment horizontal="center" vertical="center" wrapText="1"/>
      <protection locked="0"/>
    </xf>
    <xf numFmtId="164" fontId="17" fillId="6" borderId="7" xfId="0" applyNumberFormat="1" applyFont="1" applyFill="1" applyBorder="1" applyAlignment="1" applyProtection="1">
      <alignment horizontal="center" vertical="center" wrapText="1"/>
      <protection locked="0"/>
    </xf>
    <xf numFmtId="0" fontId="17" fillId="6" borderId="50" xfId="0" applyFont="1" applyFill="1" applyBorder="1" applyAlignment="1" applyProtection="1">
      <alignment horizontal="center" vertical="top" wrapText="1"/>
      <protection locked="0"/>
    </xf>
    <xf numFmtId="0" fontId="17" fillId="6" borderId="77" xfId="0" applyFont="1" applyFill="1" applyBorder="1" applyAlignment="1" applyProtection="1">
      <alignment horizontal="center" vertical="top" wrapText="1"/>
      <protection locked="0"/>
    </xf>
    <xf numFmtId="0" fontId="17" fillId="6" borderId="49" xfId="0" applyFont="1" applyFill="1" applyBorder="1" applyAlignment="1" applyProtection="1">
      <alignment horizontal="center" vertical="top" wrapText="1"/>
      <protection locked="0"/>
    </xf>
    <xf numFmtId="0" fontId="17" fillId="6" borderId="43" xfId="0" applyFont="1" applyFill="1" applyBorder="1" applyAlignment="1" applyProtection="1">
      <alignment horizontal="center" vertical="top" wrapText="1"/>
      <protection locked="0"/>
    </xf>
    <xf numFmtId="9" fontId="17" fillId="6" borderId="49" xfId="2" applyFont="1" applyFill="1" applyBorder="1" applyAlignment="1" applyProtection="1">
      <alignment horizontal="center" vertical="top" wrapText="1"/>
      <protection locked="0"/>
    </xf>
    <xf numFmtId="9" fontId="17" fillId="6" borderId="43" xfId="2" applyFont="1" applyFill="1" applyBorder="1" applyAlignment="1" applyProtection="1">
      <alignment horizontal="center" vertical="top" wrapText="1"/>
      <protection locked="0"/>
    </xf>
    <xf numFmtId="0" fontId="17" fillId="6" borderId="6" xfId="0" applyFont="1" applyFill="1" applyBorder="1" applyAlignment="1" applyProtection="1">
      <alignment horizontal="center" vertical="top" wrapText="1"/>
      <protection locked="0"/>
    </xf>
    <xf numFmtId="0" fontId="17" fillId="6" borderId="8" xfId="0" applyFont="1" applyFill="1" applyBorder="1" applyAlignment="1" applyProtection="1">
      <alignment horizontal="center" vertical="top" wrapText="1"/>
      <protection locked="0"/>
    </xf>
    <xf numFmtId="0" fontId="17" fillId="17" borderId="51" xfId="0" applyFont="1" applyFill="1" applyBorder="1" applyAlignment="1">
      <alignment horizontal="center" vertical="center" wrapText="1"/>
    </xf>
    <xf numFmtId="0" fontId="17" fillId="17" borderId="49" xfId="0" applyFont="1" applyFill="1" applyBorder="1" applyAlignment="1">
      <alignment horizontal="center" vertical="center" wrapText="1"/>
    </xf>
    <xf numFmtId="0" fontId="17" fillId="17" borderId="43" xfId="0" applyFont="1" applyFill="1" applyBorder="1" applyAlignment="1">
      <alignment horizontal="center" vertical="center" wrapText="1"/>
    </xf>
    <xf numFmtId="0" fontId="17" fillId="17" borderId="52" xfId="0" applyFont="1" applyFill="1" applyBorder="1" applyAlignment="1">
      <alignment horizontal="center" vertical="center" wrapText="1"/>
    </xf>
    <xf numFmtId="0" fontId="17" fillId="6" borderId="47" xfId="0" applyFont="1" applyFill="1" applyBorder="1" applyAlignment="1" applyProtection="1">
      <alignment horizontal="center" vertical="center" wrapText="1"/>
      <protection locked="0"/>
    </xf>
    <xf numFmtId="0" fontId="17" fillId="6" borderId="49" xfId="0" applyFont="1" applyFill="1" applyBorder="1" applyAlignment="1" applyProtection="1">
      <alignment horizontal="center" vertical="center" wrapText="1"/>
      <protection locked="0"/>
    </xf>
    <xf numFmtId="0" fontId="17" fillId="6" borderId="43" xfId="0" applyFont="1" applyFill="1" applyBorder="1" applyAlignment="1" applyProtection="1">
      <alignment horizontal="center" vertical="center" wrapText="1"/>
      <protection locked="0"/>
    </xf>
    <xf numFmtId="9" fontId="17" fillId="6" borderId="47" xfId="0" applyNumberFormat="1" applyFont="1" applyFill="1" applyBorder="1" applyAlignment="1" applyProtection="1">
      <alignment horizontal="center" vertical="center" wrapText="1"/>
      <protection locked="0"/>
    </xf>
    <xf numFmtId="0" fontId="10" fillId="6" borderId="2" xfId="0" applyFont="1" applyFill="1" applyBorder="1" applyAlignment="1" applyProtection="1">
      <alignment horizontal="center" vertical="center" wrapText="1"/>
      <protection locked="0"/>
    </xf>
    <xf numFmtId="9" fontId="17" fillId="17" borderId="51" xfId="0" applyNumberFormat="1" applyFont="1" applyFill="1" applyBorder="1" applyAlignment="1">
      <alignment horizontal="center" vertical="center" wrapText="1"/>
    </xf>
    <xf numFmtId="9" fontId="17" fillId="17" borderId="56" xfId="0" applyNumberFormat="1" applyFont="1" applyFill="1" applyBorder="1" applyAlignment="1">
      <alignment horizontal="center" vertical="center" wrapText="1"/>
    </xf>
    <xf numFmtId="9" fontId="18" fillId="6" borderId="1" xfId="2" applyFont="1" applyFill="1" applyBorder="1" applyAlignment="1" applyProtection="1">
      <alignment horizontal="center" vertical="center" wrapText="1"/>
    </xf>
    <xf numFmtId="0" fontId="21" fillId="6" borderId="1" xfId="0" applyFont="1" applyFill="1" applyBorder="1" applyAlignment="1">
      <alignment horizontal="center" vertical="center" wrapText="1"/>
    </xf>
    <xf numFmtId="0" fontId="21" fillId="6" borderId="3" xfId="0" applyFont="1" applyFill="1" applyBorder="1" applyAlignment="1">
      <alignment horizontal="center" vertical="center" wrapText="1"/>
    </xf>
    <xf numFmtId="164" fontId="17" fillId="6" borderId="3" xfId="0" applyNumberFormat="1" applyFont="1" applyFill="1" applyBorder="1" applyAlignment="1" applyProtection="1">
      <alignment horizontal="center" vertical="center" wrapText="1"/>
      <protection locked="0"/>
    </xf>
    <xf numFmtId="164" fontId="17" fillId="6" borderId="4" xfId="0" applyNumberFormat="1" applyFont="1" applyFill="1" applyBorder="1" applyAlignment="1" applyProtection="1">
      <alignment horizontal="center" vertical="center" wrapText="1"/>
      <protection locked="0"/>
    </xf>
    <xf numFmtId="0" fontId="17" fillId="17" borderId="56" xfId="0" applyFont="1" applyFill="1" applyBorder="1" applyAlignment="1">
      <alignment horizontal="left" vertical="center" wrapText="1"/>
    </xf>
    <xf numFmtId="0" fontId="17" fillId="17" borderId="53" xfId="0" applyFont="1" applyFill="1" applyBorder="1" applyAlignment="1">
      <alignment horizontal="left" vertical="center" wrapText="1"/>
    </xf>
    <xf numFmtId="0" fontId="17" fillId="17" borderId="57" xfId="0" applyFont="1" applyFill="1" applyBorder="1" applyAlignment="1">
      <alignment horizontal="left" vertical="center" wrapText="1"/>
    </xf>
    <xf numFmtId="0" fontId="17" fillId="6" borderId="63" xfId="0" applyFont="1" applyFill="1" applyBorder="1" applyAlignment="1" applyProtection="1">
      <alignment horizontal="center" vertical="center" wrapText="1"/>
      <protection locked="0"/>
    </xf>
    <xf numFmtId="0" fontId="17" fillId="0" borderId="64" xfId="0" applyFont="1" applyBorder="1" applyAlignment="1">
      <alignment horizontal="center" vertical="center" wrapText="1"/>
    </xf>
    <xf numFmtId="9" fontId="18" fillId="0" borderId="64" xfId="2" applyFont="1" applyFill="1" applyBorder="1" applyAlignment="1" applyProtection="1">
      <alignment horizontal="center" vertical="center" wrapText="1"/>
    </xf>
    <xf numFmtId="0" fontId="17" fillId="0" borderId="64"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63"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0" fillId="0" borderId="63" xfId="0" applyFont="1" applyBorder="1" applyAlignment="1" applyProtection="1">
      <alignment horizontal="center" vertical="center" wrapText="1"/>
      <protection locked="0"/>
    </xf>
    <xf numFmtId="164" fontId="17" fillId="0" borderId="63"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9" fontId="18" fillId="0" borderId="63" xfId="2" applyFont="1" applyFill="1" applyBorder="1" applyAlignment="1" applyProtection="1">
      <alignment horizontal="center" vertical="center" wrapText="1"/>
    </xf>
    <xf numFmtId="9" fontId="17" fillId="0" borderId="64" xfId="2" applyFont="1" applyFill="1" applyBorder="1" applyAlignment="1" applyProtection="1">
      <alignment horizontal="center" vertical="center" wrapText="1"/>
    </xf>
    <xf numFmtId="9" fontId="17" fillId="0" borderId="64" xfId="2" applyFont="1" applyFill="1" applyBorder="1" applyAlignment="1" applyProtection="1">
      <alignment horizontal="center" vertical="center" wrapText="1"/>
      <protection locked="0"/>
    </xf>
    <xf numFmtId="0" fontId="17" fillId="0" borderId="63" xfId="0" applyFont="1" applyBorder="1" applyAlignment="1">
      <alignment horizontal="center" vertical="center" wrapText="1"/>
    </xf>
    <xf numFmtId="0" fontId="17" fillId="0" borderId="63"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textRotation="90" wrapText="1"/>
      <protection locked="0"/>
    </xf>
    <xf numFmtId="0" fontId="17" fillId="0" borderId="64" xfId="0" applyFont="1" applyBorder="1" applyAlignment="1" applyProtection="1">
      <alignment horizontal="center" vertical="center" textRotation="90" wrapText="1"/>
      <protection locked="0"/>
    </xf>
    <xf numFmtId="0" fontId="0" fillId="0" borderId="1" xfId="0" applyBorder="1" applyAlignment="1">
      <alignment horizontal="center" vertical="center" wrapText="1"/>
    </xf>
    <xf numFmtId="9" fontId="18" fillId="0" borderId="63" xfId="2" applyFont="1" applyFill="1" applyBorder="1" applyAlignment="1" applyProtection="1">
      <alignment horizontal="center" vertical="top" wrapText="1"/>
    </xf>
    <xf numFmtId="9" fontId="18" fillId="0" borderId="1" xfId="2" applyFont="1" applyFill="1" applyBorder="1" applyAlignment="1" applyProtection="1">
      <alignment horizontal="center" vertical="top" wrapText="1"/>
    </xf>
    <xf numFmtId="0" fontId="21" fillId="18" borderId="63" xfId="0" applyFont="1" applyFill="1" applyBorder="1" applyAlignment="1">
      <alignment horizontal="center" vertical="top" wrapText="1"/>
    </xf>
    <xf numFmtId="0" fontId="21" fillId="18" borderId="1" xfId="0" applyFont="1" applyFill="1" applyBorder="1" applyAlignment="1">
      <alignment horizontal="center" vertical="top" wrapText="1"/>
    </xf>
    <xf numFmtId="9" fontId="17" fillId="0" borderId="69" xfId="2" applyFont="1" applyFill="1"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17" fillId="0" borderId="1" xfId="0" applyFont="1" applyBorder="1" applyAlignment="1" applyProtection="1">
      <alignment horizontal="center" vertical="center" textRotation="90" wrapText="1"/>
      <protection locked="0"/>
    </xf>
    <xf numFmtId="0" fontId="17" fillId="0" borderId="63"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9" fontId="17" fillId="0" borderId="63" xfId="2" applyFont="1" applyFill="1" applyBorder="1" applyAlignment="1" applyProtection="1">
      <alignment horizontal="center" vertical="top" wrapText="1"/>
      <protection locked="0"/>
    </xf>
    <xf numFmtId="0" fontId="17" fillId="0" borderId="63" xfId="0" applyFont="1" applyBorder="1" applyAlignment="1" applyProtection="1">
      <alignment horizontal="left" vertical="top" wrapText="1"/>
      <protection locked="0"/>
    </xf>
    <xf numFmtId="0" fontId="39" fillId="16" borderId="67" xfId="0" applyFont="1" applyFill="1" applyBorder="1" applyAlignment="1" applyProtection="1">
      <alignment horizontal="center" vertical="center" wrapText="1"/>
      <protection locked="0"/>
    </xf>
    <xf numFmtId="0" fontId="42" fillId="16" borderId="52" xfId="0" applyFont="1" applyFill="1" applyBorder="1" applyAlignment="1" applyProtection="1">
      <alignment horizontal="center" vertical="center" wrapText="1"/>
      <protection locked="0"/>
    </xf>
    <xf numFmtId="0" fontId="42" fillId="16" borderId="55" xfId="0" applyFont="1" applyFill="1" applyBorder="1" applyAlignment="1" applyProtection="1">
      <alignment horizontal="center" vertical="center" wrapText="1"/>
      <protection locked="0"/>
    </xf>
    <xf numFmtId="9" fontId="17" fillId="0" borderId="68" xfId="2"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37" fillId="16" borderId="66" xfId="0" applyFont="1" applyFill="1" applyBorder="1" applyAlignment="1" applyProtection="1">
      <alignment horizontal="left" vertical="center" wrapText="1"/>
      <protection locked="0"/>
    </xf>
    <xf numFmtId="0" fontId="17" fillId="16" borderId="49" xfId="0" applyFont="1" applyFill="1" applyBorder="1" applyAlignment="1" applyProtection="1">
      <alignment horizontal="left" vertical="center" wrapText="1"/>
      <protection locked="0"/>
    </xf>
    <xf numFmtId="9" fontId="17" fillId="0" borderId="63" xfId="0" applyNumberFormat="1" applyFont="1" applyBorder="1" applyAlignment="1" applyProtection="1">
      <alignment horizontal="center" vertical="top" wrapText="1"/>
      <protection locked="0"/>
    </xf>
    <xf numFmtId="0" fontId="17" fillId="0" borderId="65"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16" borderId="67" xfId="0" applyFont="1" applyFill="1" applyBorder="1" applyAlignment="1" applyProtection="1">
      <alignment horizontal="center" vertical="center" wrapText="1"/>
      <protection locked="0"/>
    </xf>
    <xf numFmtId="0" fontId="17" fillId="16" borderId="52" xfId="0" applyFont="1" applyFill="1" applyBorder="1" applyAlignment="1" applyProtection="1">
      <alignment horizontal="center" vertical="center" wrapText="1"/>
      <protection locked="0"/>
    </xf>
    <xf numFmtId="0" fontId="17" fillId="16" borderId="50" xfId="0" applyFont="1" applyFill="1" applyBorder="1" applyAlignment="1" applyProtection="1">
      <alignment horizontal="center" vertical="center" wrapText="1"/>
      <protection locked="0"/>
    </xf>
    <xf numFmtId="9" fontId="17" fillId="16" borderId="66" xfId="0" applyNumberFormat="1" applyFont="1" applyFill="1" applyBorder="1" applyAlignment="1" applyProtection="1">
      <alignment horizontal="center" vertical="center" wrapText="1"/>
      <protection locked="0"/>
    </xf>
    <xf numFmtId="0" fontId="17" fillId="16" borderId="49" xfId="0" applyFont="1" applyFill="1" applyBorder="1" applyAlignment="1" applyProtection="1">
      <alignment horizontal="center" vertical="center" wrapText="1"/>
      <protection locked="0"/>
    </xf>
    <xf numFmtId="0" fontId="17" fillId="16" borderId="43" xfId="0" applyFont="1" applyFill="1" applyBorder="1" applyAlignment="1" applyProtection="1">
      <alignment horizontal="center" vertical="center" wrapText="1"/>
      <protection locked="0"/>
    </xf>
    <xf numFmtId="0" fontId="17" fillId="16" borderId="66" xfId="0" applyFont="1" applyFill="1" applyBorder="1" applyAlignment="1" applyProtection="1">
      <alignment horizontal="center" vertical="center" wrapText="1"/>
      <protection locked="0"/>
    </xf>
    <xf numFmtId="0" fontId="37" fillId="16" borderId="49" xfId="0" applyFont="1" applyFill="1" applyBorder="1" applyAlignment="1" applyProtection="1">
      <alignment horizontal="left" vertical="center" wrapText="1"/>
      <protection locked="0"/>
    </xf>
    <xf numFmtId="0" fontId="0" fillId="16" borderId="49" xfId="0" applyFill="1" applyBorder="1" applyAlignment="1" applyProtection="1">
      <alignment horizontal="left" vertical="center" wrapText="1"/>
      <protection locked="0"/>
    </xf>
    <xf numFmtId="9" fontId="17" fillId="16" borderId="49" xfId="0" applyNumberFormat="1" applyFont="1" applyFill="1" applyBorder="1" applyAlignment="1" applyProtection="1">
      <alignment horizontal="center" vertical="center" wrapText="1"/>
      <protection locked="0"/>
    </xf>
    <xf numFmtId="9" fontId="17" fillId="0" borderId="71" xfId="2" applyFont="1" applyFill="1" applyBorder="1" applyAlignment="1" applyProtection="1">
      <alignment horizontal="center" vertical="center" wrapText="1"/>
      <protection locked="0"/>
    </xf>
    <xf numFmtId="0" fontId="17" fillId="6" borderId="70" xfId="0" applyFont="1" applyFill="1" applyBorder="1" applyAlignment="1" applyProtection="1">
      <alignment horizontal="center" vertical="center" wrapText="1"/>
      <protection locked="0"/>
    </xf>
    <xf numFmtId="0" fontId="17" fillId="6" borderId="72" xfId="0" applyFont="1" applyFill="1" applyBorder="1" applyAlignment="1" applyProtection="1">
      <alignment horizontal="center" vertical="center" wrapText="1"/>
      <protection locked="0"/>
    </xf>
    <xf numFmtId="0" fontId="17" fillId="6" borderId="73" xfId="0" applyFont="1" applyFill="1" applyBorder="1" applyAlignment="1" applyProtection="1">
      <alignment horizontal="center" vertical="center" wrapText="1"/>
      <protection locked="0"/>
    </xf>
    <xf numFmtId="0" fontId="10" fillId="6" borderId="73"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36" fillId="16" borderId="52" xfId="0" applyFont="1" applyFill="1" applyBorder="1" applyAlignment="1" applyProtection="1">
      <alignment horizontal="center" vertical="center" wrapText="1"/>
      <protection locked="0"/>
    </xf>
    <xf numFmtId="0" fontId="39" fillId="16" borderId="52" xfId="0" applyFont="1" applyFill="1" applyBorder="1" applyAlignment="1" applyProtection="1">
      <alignment horizontal="center" vertical="center" wrapText="1"/>
      <protection locked="0"/>
    </xf>
    <xf numFmtId="9" fontId="17" fillId="0" borderId="11" xfId="2" applyFont="1" applyFill="1" applyBorder="1" applyAlignment="1" applyProtection="1">
      <alignment horizontal="center" vertical="center" wrapText="1"/>
      <protection locked="0"/>
    </xf>
    <xf numFmtId="9" fontId="17" fillId="0" borderId="2" xfId="0" applyNumberFormat="1" applyFont="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21" fillId="0" borderId="63" xfId="0" applyFont="1" applyBorder="1" applyAlignment="1">
      <alignment horizontal="center" vertical="center" wrapText="1"/>
    </xf>
    <xf numFmtId="0" fontId="21" fillId="0" borderId="1" xfId="0" applyFont="1" applyBorder="1" applyAlignment="1">
      <alignment horizontal="center" vertical="center" wrapText="1"/>
    </xf>
    <xf numFmtId="9" fontId="18" fillId="18" borderId="1" xfId="2" applyFont="1" applyFill="1" applyBorder="1" applyAlignment="1" applyProtection="1">
      <alignment horizontal="center" vertical="center" wrapText="1"/>
    </xf>
    <xf numFmtId="9" fontId="18" fillId="18" borderId="73" xfId="2" applyFont="1" applyFill="1" applyBorder="1" applyAlignment="1" applyProtection="1">
      <alignment horizontal="center" vertical="center" wrapText="1"/>
    </xf>
    <xf numFmtId="0" fontId="21" fillId="18" borderId="1" xfId="0" applyFont="1" applyFill="1" applyBorder="1" applyAlignment="1">
      <alignment horizontal="center" vertical="center" wrapText="1"/>
    </xf>
    <xf numFmtId="0" fontId="21" fillId="18" borderId="73" xfId="0" applyFont="1" applyFill="1" applyBorder="1" applyAlignment="1">
      <alignment horizontal="center" vertical="center" wrapText="1"/>
    </xf>
    <xf numFmtId="0" fontId="17" fillId="6" borderId="1" xfId="0" applyFont="1" applyFill="1" applyBorder="1" applyAlignment="1" applyProtection="1">
      <alignment horizontal="center" vertical="center" textRotation="90" wrapText="1"/>
      <protection locked="0"/>
    </xf>
    <xf numFmtId="0" fontId="0" fillId="6" borderId="1" xfId="0" applyFill="1" applyBorder="1" applyAlignment="1" applyProtection="1">
      <alignment horizontal="center" vertical="center" textRotation="90" wrapText="1"/>
      <protection locked="0"/>
    </xf>
    <xf numFmtId="0" fontId="17" fillId="6" borderId="5" xfId="0" applyFont="1" applyFill="1" applyBorder="1" applyAlignment="1" applyProtection="1">
      <alignment horizontal="center" vertical="center" textRotation="90" wrapText="1"/>
      <protection locked="0"/>
    </xf>
    <xf numFmtId="0" fontId="17" fillId="18" borderId="3"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74" xfId="0" applyFont="1" applyFill="1" applyBorder="1" applyAlignment="1">
      <alignment horizontal="center" vertical="center" wrapText="1"/>
    </xf>
    <xf numFmtId="9" fontId="18" fillId="18" borderId="3" xfId="2" applyFont="1" applyFill="1" applyBorder="1" applyAlignment="1" applyProtection="1">
      <alignment horizontal="center" vertical="center" wrapText="1"/>
    </xf>
    <xf numFmtId="9" fontId="18" fillId="18" borderId="4" xfId="2" applyFont="1" applyFill="1" applyBorder="1" applyAlignment="1" applyProtection="1">
      <alignment horizontal="center" vertical="center" wrapText="1"/>
    </xf>
    <xf numFmtId="9" fontId="18" fillId="18" borderId="74" xfId="2" applyFont="1" applyFill="1" applyBorder="1" applyAlignment="1" applyProtection="1">
      <alignment horizontal="center" vertical="center" wrapText="1"/>
    </xf>
    <xf numFmtId="0" fontId="0" fillId="6" borderId="1" xfId="0" applyFill="1" applyBorder="1" applyAlignment="1" applyProtection="1">
      <alignment horizontal="center" vertical="center" wrapText="1"/>
      <protection locked="0"/>
    </xf>
    <xf numFmtId="164" fontId="17" fillId="6" borderId="1" xfId="0" applyNumberFormat="1" applyFont="1" applyFill="1" applyBorder="1" applyAlignment="1" applyProtection="1">
      <alignment horizontal="center" vertical="center" wrapText="1"/>
      <protection locked="0"/>
    </xf>
    <xf numFmtId="0" fontId="0" fillId="6" borderId="73" xfId="0" applyFill="1" applyBorder="1" applyAlignment="1" applyProtection="1">
      <alignment horizontal="center" vertical="center" wrapText="1"/>
      <protection locked="0"/>
    </xf>
    <xf numFmtId="9" fontId="17" fillId="18" borderId="3" xfId="2" applyFont="1" applyFill="1" applyBorder="1" applyAlignment="1" applyProtection="1">
      <alignment horizontal="center" vertical="center" wrapText="1"/>
    </xf>
    <xf numFmtId="9" fontId="17" fillId="18" borderId="4" xfId="2" applyFont="1" applyFill="1" applyBorder="1" applyAlignment="1" applyProtection="1">
      <alignment horizontal="center" vertical="center" wrapText="1"/>
    </xf>
    <xf numFmtId="9" fontId="17" fillId="18" borderId="74" xfId="2" applyFont="1" applyFill="1" applyBorder="1" applyAlignment="1" applyProtection="1">
      <alignment horizontal="center" vertical="center" wrapText="1"/>
    </xf>
    <xf numFmtId="9" fontId="17" fillId="18" borderId="3" xfId="2" applyFont="1" applyFill="1" applyBorder="1" applyAlignment="1" applyProtection="1">
      <alignment horizontal="center" vertical="center" wrapText="1"/>
      <protection locked="0"/>
    </xf>
    <xf numFmtId="9" fontId="17" fillId="18" borderId="4" xfId="2" applyFont="1" applyFill="1" applyBorder="1" applyAlignment="1" applyProtection="1">
      <alignment horizontal="center" vertical="center" wrapText="1"/>
      <protection locked="0"/>
    </xf>
    <xf numFmtId="9" fontId="17" fillId="18" borderId="74" xfId="2" applyFont="1" applyFill="1" applyBorder="1" applyAlignment="1" applyProtection="1">
      <alignment horizontal="center" vertical="center" wrapText="1"/>
      <protection locked="0"/>
    </xf>
    <xf numFmtId="0" fontId="17" fillId="18" borderId="1" xfId="0" applyFont="1" applyFill="1" applyBorder="1" applyAlignment="1">
      <alignment horizontal="center" vertical="center" wrapText="1"/>
    </xf>
    <xf numFmtId="0" fontId="17" fillId="18" borderId="73" xfId="0" applyFont="1" applyFill="1" applyBorder="1" applyAlignment="1">
      <alignment horizontal="center" vertical="center" wrapText="1"/>
    </xf>
    <xf numFmtId="0" fontId="0" fillId="6" borderId="1" xfId="0" applyFill="1" applyBorder="1" applyAlignment="1">
      <alignment horizontal="center" vertical="center" wrapText="1"/>
    </xf>
    <xf numFmtId="9" fontId="17" fillId="6" borderId="71" xfId="2" applyFont="1" applyFill="1" applyBorder="1" applyAlignment="1" applyProtection="1">
      <alignment horizontal="center" vertical="center" wrapText="1"/>
      <protection locked="0"/>
    </xf>
    <xf numFmtId="0" fontId="0" fillId="6" borderId="71" xfId="0" applyFill="1" applyBorder="1" applyAlignment="1" applyProtection="1">
      <alignment horizontal="center" vertical="center" wrapText="1"/>
      <protection locked="0"/>
    </xf>
    <xf numFmtId="0" fontId="0" fillId="6" borderId="73" xfId="0" applyFill="1" applyBorder="1" applyAlignment="1">
      <alignment horizontal="center" vertical="center" wrapText="1"/>
    </xf>
    <xf numFmtId="0" fontId="0" fillId="6" borderId="73" xfId="0" applyFill="1" applyBorder="1" applyAlignment="1" applyProtection="1">
      <alignment horizontal="center" vertical="center" textRotation="90" wrapText="1"/>
      <protection locked="0"/>
    </xf>
    <xf numFmtId="0" fontId="17" fillId="6" borderId="74" xfId="0" applyFont="1" applyFill="1" applyBorder="1" applyAlignment="1" applyProtection="1">
      <alignment horizontal="center" vertical="center" textRotation="90" wrapText="1"/>
      <protection locked="0"/>
    </xf>
    <xf numFmtId="0" fontId="17" fillId="6" borderId="74" xfId="0" applyFont="1" applyFill="1" applyBorder="1" applyAlignment="1" applyProtection="1">
      <alignment horizontal="center" vertical="center" wrapText="1"/>
      <protection locked="0"/>
    </xf>
    <xf numFmtId="0" fontId="17" fillId="6" borderId="73" xfId="0" applyFont="1" applyFill="1" applyBorder="1" applyAlignment="1" applyProtection="1">
      <alignment horizontal="center" vertical="center" textRotation="90" wrapText="1"/>
      <protection locked="0"/>
    </xf>
    <xf numFmtId="0" fontId="17" fillId="6" borderId="9" xfId="0" applyFont="1" applyFill="1" applyBorder="1" applyAlignment="1" applyProtection="1">
      <alignment horizontal="center" vertical="top" wrapText="1"/>
      <protection locked="0"/>
    </xf>
    <xf numFmtId="0" fontId="0" fillId="6" borderId="11" xfId="0" applyFill="1" applyBorder="1" applyAlignment="1" applyProtection="1">
      <alignment horizontal="center" vertical="top" wrapText="1"/>
      <protection locked="0"/>
    </xf>
    <xf numFmtId="9" fontId="17" fillId="6" borderId="5" xfId="2" applyFont="1" applyFill="1" applyBorder="1" applyAlignment="1" applyProtection="1">
      <alignment horizontal="center" vertical="top" wrapText="1"/>
      <protection locked="0"/>
    </xf>
    <xf numFmtId="0" fontId="0" fillId="6" borderId="1" xfId="0" applyFill="1" applyBorder="1" applyAlignment="1" applyProtection="1">
      <alignment horizontal="center" vertical="top" wrapText="1"/>
      <protection locked="0"/>
    </xf>
    <xf numFmtId="0" fontId="17" fillId="6" borderId="1" xfId="0" applyFont="1" applyFill="1" applyBorder="1" applyAlignment="1" applyProtection="1">
      <alignment horizontal="left" vertical="top" wrapText="1"/>
      <protection locked="0"/>
    </xf>
    <xf numFmtId="0" fontId="17" fillId="6" borderId="1" xfId="0" applyFont="1" applyFill="1" applyBorder="1" applyAlignment="1" applyProtection="1">
      <alignment horizontal="center" vertical="top" wrapText="1"/>
      <protection locked="0"/>
    </xf>
    <xf numFmtId="9" fontId="17" fillId="6" borderId="1" xfId="2" applyFont="1" applyFill="1" applyBorder="1" applyAlignment="1" applyProtection="1">
      <alignment horizontal="center" vertical="center" wrapText="1"/>
      <protection locked="0"/>
    </xf>
    <xf numFmtId="0" fontId="37" fillId="0" borderId="5"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6" borderId="5" xfId="0" applyFont="1" applyFill="1" applyBorder="1" applyAlignment="1" applyProtection="1">
      <alignment horizontal="center" vertical="top" wrapText="1"/>
      <protection locked="0"/>
    </xf>
    <xf numFmtId="9" fontId="17" fillId="6" borderId="15" xfId="0" applyNumberFormat="1" applyFont="1" applyFill="1" applyBorder="1" applyAlignment="1" applyProtection="1">
      <alignment horizontal="center" vertical="top" wrapText="1"/>
      <protection locked="0"/>
    </xf>
    <xf numFmtId="0" fontId="17" fillId="6" borderId="14" xfId="0" applyFont="1" applyFill="1" applyBorder="1" applyAlignment="1" applyProtection="1">
      <alignment horizontal="center" vertical="top" wrapText="1"/>
      <protection locked="0"/>
    </xf>
    <xf numFmtId="0" fontId="17" fillId="0" borderId="5" xfId="0" applyFont="1" applyBorder="1" applyAlignment="1" applyProtection="1">
      <alignment horizontal="left" vertical="top" wrapText="1"/>
      <protection locked="0"/>
    </xf>
    <xf numFmtId="0" fontId="39" fillId="16" borderId="54" xfId="0" applyFont="1" applyFill="1" applyBorder="1" applyAlignment="1" applyProtection="1">
      <alignment horizontal="center" vertical="center" wrapText="1"/>
      <protection locked="0"/>
    </xf>
    <xf numFmtId="0" fontId="39" fillId="16" borderId="50" xfId="0" applyFont="1" applyFill="1" applyBorder="1" applyAlignment="1" applyProtection="1">
      <alignment horizontal="center" vertical="center" wrapText="1"/>
      <protection locked="0"/>
    </xf>
    <xf numFmtId="0" fontId="39" fillId="16" borderId="75" xfId="0" applyFont="1" applyFill="1" applyBorder="1" applyAlignment="1" applyProtection="1">
      <alignment horizontal="center" vertical="center" wrapText="1"/>
      <protection locked="0"/>
    </xf>
    <xf numFmtId="9" fontId="17" fillId="0" borderId="5" xfId="0" applyNumberFormat="1" applyFont="1" applyBorder="1" applyAlignment="1" applyProtection="1">
      <alignment horizontal="center" vertical="center" wrapText="1"/>
      <protection locked="0"/>
    </xf>
    <xf numFmtId="0" fontId="39" fillId="6" borderId="5" xfId="0" applyFont="1" applyFill="1" applyBorder="1" applyAlignment="1" applyProtection="1">
      <alignment horizontal="center" vertical="top"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9" fontId="17" fillId="0" borderId="1" xfId="0" applyNumberFormat="1" applyFont="1" applyBorder="1" applyAlignment="1" applyProtection="1">
      <alignment horizontal="center" vertical="center" wrapText="1"/>
      <protection locked="0"/>
    </xf>
    <xf numFmtId="0" fontId="17" fillId="0" borderId="73" xfId="0" applyFont="1" applyBorder="1" applyAlignment="1" applyProtection="1">
      <alignment horizontal="center" vertical="center" wrapText="1"/>
      <protection locked="0"/>
    </xf>
    <xf numFmtId="0" fontId="0" fillId="6" borderId="73" xfId="0" applyFill="1" applyBorder="1" applyAlignment="1" applyProtection="1">
      <alignment horizontal="center" vertical="top" wrapText="1"/>
      <protection locked="0"/>
    </xf>
    <xf numFmtId="0" fontId="0" fillId="6" borderId="76" xfId="0" applyFill="1" applyBorder="1" applyAlignment="1" applyProtection="1">
      <alignment horizontal="center" vertical="center" wrapText="1"/>
      <protection locked="0"/>
    </xf>
    <xf numFmtId="0" fontId="25" fillId="6" borderId="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0" fillId="6" borderId="1" xfId="0" applyFill="1" applyBorder="1" applyAlignment="1" applyProtection="1">
      <alignment horizontal="left" vertical="top" wrapText="1"/>
      <protection locked="0"/>
    </xf>
    <xf numFmtId="0" fontId="0" fillId="6" borderId="73" xfId="0" applyFill="1" applyBorder="1" applyAlignment="1" applyProtection="1">
      <alignment horizontal="left" vertical="top" wrapText="1"/>
      <protection locked="0"/>
    </xf>
    <xf numFmtId="0" fontId="36" fillId="6" borderId="1" xfId="0" applyFont="1" applyFill="1" applyBorder="1" applyAlignment="1" applyProtection="1">
      <alignment horizontal="center" vertical="center" wrapText="1"/>
      <protection locked="0"/>
    </xf>
    <xf numFmtId="0" fontId="39" fillId="6" borderId="1" xfId="0" applyFont="1" applyFill="1" applyBorder="1" applyAlignment="1" applyProtection="1">
      <alignment horizontal="center" vertical="center" wrapText="1"/>
      <protection locked="0"/>
    </xf>
    <xf numFmtId="0" fontId="42" fillId="6" borderId="1" xfId="0" applyFont="1" applyFill="1" applyBorder="1" applyAlignment="1" applyProtection="1">
      <alignment horizontal="center" vertical="center" wrapText="1"/>
      <protection locked="0"/>
    </xf>
    <xf numFmtId="0" fontId="42" fillId="6" borderId="73" xfId="0" applyFont="1" applyFill="1" applyBorder="1" applyAlignment="1" applyProtection="1">
      <alignment horizontal="center" vertical="center" wrapText="1"/>
      <protection locked="0"/>
    </xf>
    <xf numFmtId="9" fontId="17" fillId="6" borderId="2" xfId="2"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78" xfId="0" applyFill="1" applyBorder="1" applyAlignment="1" applyProtection="1">
      <alignment horizontal="center" vertical="center" wrapText="1"/>
      <protection locked="0"/>
    </xf>
    <xf numFmtId="0" fontId="37" fillId="0" borderId="49"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0" fillId="6" borderId="49" xfId="0" applyFill="1" applyBorder="1" applyAlignment="1" applyProtection="1">
      <alignment horizontal="center" vertical="top" wrapText="1"/>
      <protection locked="0"/>
    </xf>
    <xf numFmtId="9" fontId="17" fillId="6" borderId="49" xfId="0" applyNumberFormat="1" applyFont="1" applyFill="1" applyBorder="1" applyAlignment="1" applyProtection="1">
      <alignment horizontal="center" vertical="top" wrapText="1"/>
      <protection locked="0"/>
    </xf>
    <xf numFmtId="9" fontId="18" fillId="6" borderId="73" xfId="2" applyFont="1" applyFill="1" applyBorder="1" applyAlignment="1" applyProtection="1">
      <alignment horizontal="center" vertical="center" wrapText="1"/>
    </xf>
    <xf numFmtId="164" fontId="17" fillId="6" borderId="9" xfId="0" applyNumberFormat="1"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164" fontId="17" fillId="6" borderId="5" xfId="0" applyNumberFormat="1" applyFont="1" applyFill="1" applyBorder="1" applyAlignment="1" applyProtection="1">
      <alignment horizontal="center" vertical="center" wrapText="1"/>
      <protection locked="0"/>
    </xf>
    <xf numFmtId="164" fontId="39" fillId="6" borderId="1" xfId="0" applyNumberFormat="1" applyFont="1" applyFill="1" applyBorder="1" applyAlignment="1" applyProtection="1">
      <alignment horizontal="center" vertical="center" wrapText="1"/>
      <protection locked="0"/>
    </xf>
    <xf numFmtId="9" fontId="18" fillId="6" borderId="5" xfId="2" applyFont="1" applyFill="1" applyBorder="1" applyAlignment="1" applyProtection="1">
      <alignment horizontal="center" vertical="center" wrapText="1"/>
    </xf>
    <xf numFmtId="9" fontId="17" fillId="6" borderId="5" xfId="2" applyFont="1" applyFill="1" applyBorder="1" applyAlignment="1" applyProtection="1">
      <alignment horizontal="center" vertical="center" wrapText="1"/>
    </xf>
    <xf numFmtId="9" fontId="17" fillId="6" borderId="5" xfId="2" applyFont="1" applyFill="1" applyBorder="1" applyAlignment="1" applyProtection="1">
      <alignment horizontal="center" vertical="center" wrapText="1"/>
      <protection locked="0"/>
    </xf>
    <xf numFmtId="0" fontId="17" fillId="6" borderId="5" xfId="0" applyFont="1" applyFill="1" applyBorder="1" applyAlignment="1">
      <alignment horizontal="center" vertical="center" wrapText="1"/>
    </xf>
    <xf numFmtId="9" fontId="18" fillId="6" borderId="5" xfId="2" applyFont="1" applyFill="1" applyBorder="1" applyAlignment="1" applyProtection="1">
      <alignment horizontal="center" vertical="top" wrapText="1"/>
    </xf>
    <xf numFmtId="0" fontId="21" fillId="6" borderId="5" xfId="0" applyFont="1" applyFill="1" applyBorder="1" applyAlignment="1">
      <alignment horizontal="center" vertical="top" wrapText="1"/>
    </xf>
    <xf numFmtId="0" fontId="25" fillId="6" borderId="3" xfId="0" applyFont="1" applyFill="1" applyBorder="1" applyAlignment="1" applyProtection="1">
      <alignment horizontal="center" vertical="center" wrapText="1"/>
      <protection locked="0"/>
    </xf>
    <xf numFmtId="0" fontId="17" fillId="6" borderId="5" xfId="0" applyFont="1" applyFill="1" applyBorder="1" applyAlignment="1" applyProtection="1">
      <alignment horizontal="left" vertical="top" wrapText="1"/>
      <protection locked="0"/>
    </xf>
    <xf numFmtId="9" fontId="39" fillId="6" borderId="5" xfId="0" applyNumberFormat="1" applyFont="1" applyFill="1" applyBorder="1" applyAlignment="1" applyProtection="1">
      <alignment horizontal="center" vertical="center" wrapText="1"/>
      <protection locked="0"/>
    </xf>
    <xf numFmtId="9" fontId="17" fillId="6" borderId="5" xfId="0" applyNumberFormat="1" applyFont="1" applyFill="1" applyBorder="1" applyAlignment="1" applyProtection="1">
      <alignment horizontal="center" vertical="center" wrapText="1"/>
      <protection locked="0"/>
    </xf>
    <xf numFmtId="0" fontId="17" fillId="6" borderId="11" xfId="0" applyFont="1" applyFill="1" applyBorder="1" applyAlignment="1" applyProtection="1">
      <alignment horizontal="center" vertical="top" wrapText="1"/>
      <protection locked="0"/>
    </xf>
    <xf numFmtId="9" fontId="17" fillId="6" borderId="3" xfId="2" applyFont="1" applyFill="1" applyBorder="1" applyAlignment="1" applyProtection="1">
      <alignment horizontal="center" vertical="top" wrapText="1"/>
      <protection locked="0"/>
    </xf>
    <xf numFmtId="9" fontId="17" fillId="6" borderId="4" xfId="2" applyFont="1" applyFill="1" applyBorder="1" applyAlignment="1" applyProtection="1">
      <alignment horizontal="center" vertical="top" wrapText="1"/>
      <protection locked="0"/>
    </xf>
    <xf numFmtId="0" fontId="17" fillId="6" borderId="61" xfId="0" applyFont="1" applyFill="1" applyBorder="1" applyAlignment="1" applyProtection="1">
      <alignment horizontal="left" vertical="top" wrapText="1"/>
      <protection locked="0"/>
    </xf>
    <xf numFmtId="0" fontId="0" fillId="6" borderId="61" xfId="0" applyFill="1" applyBorder="1" applyAlignment="1" applyProtection="1">
      <alignment horizontal="left" vertical="top" wrapText="1"/>
      <protection locked="0"/>
    </xf>
    <xf numFmtId="0" fontId="17" fillId="6" borderId="61" xfId="0" applyFont="1" applyFill="1" applyBorder="1" applyAlignment="1" applyProtection="1">
      <alignment horizontal="center" vertical="center" wrapText="1"/>
      <protection locked="0"/>
    </xf>
    <xf numFmtId="164" fontId="17" fillId="6" borderId="11" xfId="0" applyNumberFormat="1" applyFont="1" applyFill="1" applyBorder="1" applyAlignment="1" applyProtection="1">
      <alignment horizontal="center" vertical="center" wrapText="1"/>
      <protection locked="0"/>
    </xf>
    <xf numFmtId="0" fontId="21" fillId="6" borderId="5" xfId="0" applyFont="1" applyFill="1" applyBorder="1" applyAlignment="1">
      <alignment horizontal="center" vertical="center" wrapText="1"/>
    </xf>
    <xf numFmtId="0" fontId="17" fillId="6" borderId="15"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wrapText="1"/>
      <protection locked="0"/>
    </xf>
    <xf numFmtId="0" fontId="25" fillId="6" borderId="47" xfId="0" applyFont="1" applyFill="1" applyBorder="1" applyAlignment="1" applyProtection="1">
      <alignment horizontal="center" vertical="center" wrapText="1"/>
      <protection locked="0"/>
    </xf>
    <xf numFmtId="0" fontId="25" fillId="6" borderId="49" xfId="0" applyFont="1" applyFill="1" applyBorder="1" applyAlignment="1" applyProtection="1">
      <alignment horizontal="center" vertical="center" wrapText="1"/>
      <protection locked="0"/>
    </xf>
    <xf numFmtId="0" fontId="17" fillId="19" borderId="3"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5" xfId="0" applyFont="1" applyFill="1" applyBorder="1" applyAlignment="1">
      <alignment horizontal="center" vertical="center" wrapText="1"/>
    </xf>
    <xf numFmtId="9" fontId="18" fillId="19" borderId="3" xfId="2" applyFont="1" applyFill="1" applyBorder="1" applyAlignment="1" applyProtection="1">
      <alignment horizontal="center" vertical="center" wrapText="1"/>
    </xf>
    <xf numFmtId="9" fontId="18" fillId="19" borderId="4" xfId="2" applyFont="1" applyFill="1" applyBorder="1" applyAlignment="1" applyProtection="1">
      <alignment horizontal="center" vertical="center" wrapText="1"/>
    </xf>
    <xf numFmtId="9" fontId="18" fillId="19" borderId="5" xfId="2" applyFont="1" applyFill="1" applyBorder="1" applyAlignment="1" applyProtection="1">
      <alignment horizontal="center" vertical="center" wrapText="1"/>
    </xf>
    <xf numFmtId="0" fontId="17" fillId="19" borderId="1" xfId="0" applyFont="1" applyFill="1" applyBorder="1" applyAlignment="1">
      <alignment horizontal="center" vertical="center" wrapText="1"/>
    </xf>
    <xf numFmtId="9" fontId="18" fillId="19" borderId="1" xfId="2" applyFont="1" applyFill="1" applyBorder="1" applyAlignment="1" applyProtection="1">
      <alignment horizontal="center" vertical="center" wrapText="1"/>
    </xf>
    <xf numFmtId="0" fontId="25"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top" wrapText="1"/>
      <protection locked="0"/>
    </xf>
    <xf numFmtId="0" fontId="17" fillId="19" borderId="3" xfId="0" applyFont="1" applyFill="1" applyBorder="1" applyAlignment="1" applyProtection="1">
      <alignment horizontal="center" vertical="top" wrapText="1"/>
      <protection locked="0"/>
    </xf>
    <xf numFmtId="0" fontId="17" fillId="19" borderId="4" xfId="0" applyFont="1" applyFill="1" applyBorder="1" applyAlignment="1" applyProtection="1">
      <alignment horizontal="center" vertical="top" wrapText="1"/>
      <protection locked="0"/>
    </xf>
    <xf numFmtId="0" fontId="17" fillId="19" borderId="5" xfId="0" applyFont="1" applyFill="1" applyBorder="1" applyAlignment="1" applyProtection="1">
      <alignment horizontal="center" vertical="top" wrapText="1"/>
      <protection locked="0"/>
    </xf>
    <xf numFmtId="0" fontId="17" fillId="6" borderId="4"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19" borderId="3" xfId="0" applyFont="1" applyFill="1" applyBorder="1" applyAlignment="1" applyProtection="1">
      <alignment horizontal="center" vertical="center" wrapText="1"/>
      <protection locked="0"/>
    </xf>
    <xf numFmtId="0" fontId="17" fillId="19" borderId="4" xfId="0" applyFont="1" applyFill="1" applyBorder="1" applyAlignment="1" applyProtection="1">
      <alignment horizontal="center" vertical="center" wrapText="1"/>
      <protection locked="0"/>
    </xf>
    <xf numFmtId="0" fontId="17" fillId="19" borderId="5" xfId="0" applyFont="1" applyFill="1" applyBorder="1" applyAlignment="1" applyProtection="1">
      <alignment horizontal="center" vertical="center" wrapText="1"/>
      <protection locked="0"/>
    </xf>
    <xf numFmtId="0" fontId="10" fillId="19" borderId="1" xfId="0" applyFont="1" applyFill="1" applyBorder="1" applyAlignment="1" applyProtection="1">
      <alignment horizontal="center" vertical="top" wrapText="1"/>
      <protection locked="0"/>
    </xf>
    <xf numFmtId="0" fontId="10" fillId="19" borderId="1"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top" textRotation="90" wrapText="1"/>
      <protection locked="0"/>
    </xf>
    <xf numFmtId="0" fontId="10" fillId="19" borderId="1" xfId="0" applyFont="1" applyFill="1" applyBorder="1" applyAlignment="1" applyProtection="1">
      <alignment horizontal="center" vertical="top" textRotation="90" wrapText="1"/>
      <protection locked="0"/>
    </xf>
    <xf numFmtId="9" fontId="18" fillId="19" borderId="1" xfId="2" applyFont="1" applyFill="1" applyBorder="1" applyAlignment="1" applyProtection="1">
      <alignment horizontal="center" vertical="top" wrapText="1"/>
    </xf>
    <xf numFmtId="9" fontId="17" fillId="19" borderId="3" xfId="2" applyFont="1" applyFill="1" applyBorder="1" applyAlignment="1" applyProtection="1">
      <alignment horizontal="center" vertical="center" wrapText="1"/>
    </xf>
    <xf numFmtId="9" fontId="17" fillId="19" borderId="4" xfId="2" applyFont="1" applyFill="1" applyBorder="1" applyAlignment="1" applyProtection="1">
      <alignment horizontal="center" vertical="center" wrapText="1"/>
    </xf>
    <xf numFmtId="9" fontId="17" fillId="19" borderId="5" xfId="2" applyFont="1" applyFill="1" applyBorder="1" applyAlignment="1" applyProtection="1">
      <alignment horizontal="center" vertical="center" wrapText="1"/>
    </xf>
    <xf numFmtId="0" fontId="17" fillId="19" borderId="1" xfId="0" applyFont="1" applyFill="1" applyBorder="1" applyAlignment="1">
      <alignment horizontal="center" vertical="top" wrapText="1"/>
    </xf>
    <xf numFmtId="0" fontId="17" fillId="19" borderId="3" xfId="0" applyFont="1" applyFill="1" applyBorder="1" applyAlignment="1" applyProtection="1">
      <alignment horizontal="center" vertical="top" textRotation="90" wrapText="1"/>
      <protection locked="0"/>
    </xf>
    <xf numFmtId="0" fontId="17" fillId="19" borderId="4" xfId="0" applyFont="1" applyFill="1" applyBorder="1" applyAlignment="1" applyProtection="1">
      <alignment horizontal="center" vertical="top" textRotation="90" wrapText="1"/>
      <protection locked="0"/>
    </xf>
    <xf numFmtId="0" fontId="17" fillId="19" borderId="5" xfId="0" applyFont="1" applyFill="1" applyBorder="1" applyAlignment="1" applyProtection="1">
      <alignment horizontal="center" vertical="top" textRotation="90" wrapText="1"/>
      <protection locked="0"/>
    </xf>
    <xf numFmtId="0" fontId="10" fillId="19" borderId="1" xfId="0" applyFont="1" applyFill="1" applyBorder="1" applyAlignment="1">
      <alignment horizontal="center" vertical="top" wrapText="1"/>
    </xf>
    <xf numFmtId="9" fontId="17" fillId="19" borderId="1" xfId="2" applyFont="1" applyFill="1" applyBorder="1" applyAlignment="1" applyProtection="1">
      <alignment horizontal="center" vertical="top" wrapText="1"/>
      <protection locked="0"/>
    </xf>
    <xf numFmtId="0" fontId="22" fillId="19" borderId="1" xfId="0" applyFont="1" applyFill="1" applyBorder="1" applyAlignment="1" applyProtection="1">
      <alignment horizontal="center" vertical="center" wrapText="1"/>
      <protection locked="0"/>
    </xf>
    <xf numFmtId="0" fontId="10" fillId="19" borderId="1" xfId="0" applyFont="1" applyFill="1" applyBorder="1" applyAlignment="1">
      <alignment horizontal="center" vertical="center" wrapText="1"/>
    </xf>
    <xf numFmtId="0" fontId="17" fillId="19" borderId="1" xfId="0" applyFont="1" applyFill="1" applyBorder="1" applyAlignment="1" applyProtection="1">
      <alignment horizontal="center" vertical="center" textRotation="90" wrapText="1"/>
      <protection locked="0"/>
    </xf>
    <xf numFmtId="0" fontId="10" fillId="19" borderId="1" xfId="0" applyFont="1" applyFill="1" applyBorder="1" applyAlignment="1" applyProtection="1">
      <alignment horizontal="center" vertical="center" textRotation="90" wrapText="1"/>
      <protection locked="0"/>
    </xf>
    <xf numFmtId="0" fontId="17" fillId="19" borderId="3" xfId="0" applyFont="1" applyFill="1" applyBorder="1" applyAlignment="1" applyProtection="1">
      <alignment horizontal="center" vertical="center" textRotation="90" wrapText="1"/>
      <protection locked="0"/>
    </xf>
    <xf numFmtId="0" fontId="17" fillId="19" borderId="4" xfId="0" applyFont="1" applyFill="1" applyBorder="1" applyAlignment="1" applyProtection="1">
      <alignment horizontal="center" vertical="center" textRotation="90" wrapText="1"/>
      <protection locked="0"/>
    </xf>
    <xf numFmtId="0" fontId="17" fillId="19" borderId="5" xfId="0" applyFont="1" applyFill="1" applyBorder="1" applyAlignment="1" applyProtection="1">
      <alignment horizontal="center" vertical="center" textRotation="90" wrapText="1"/>
      <protection locked="0"/>
    </xf>
    <xf numFmtId="164" fontId="17" fillId="19" borderId="1" xfId="0" applyNumberFormat="1" applyFont="1" applyFill="1" applyBorder="1" applyAlignment="1" applyProtection="1">
      <alignment horizontal="center" vertical="top" wrapText="1"/>
      <protection locked="0"/>
    </xf>
    <xf numFmtId="0" fontId="17" fillId="19" borderId="1" xfId="0" applyFont="1" applyFill="1" applyBorder="1" applyAlignment="1" applyProtection="1">
      <alignment horizontal="left" vertical="top" wrapText="1"/>
      <protection locked="0"/>
    </xf>
    <xf numFmtId="9" fontId="17" fillId="19" borderId="1" xfId="2"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top" wrapText="1"/>
      <protection locked="0"/>
    </xf>
    <xf numFmtId="164" fontId="17" fillId="19" borderId="1" xfId="0" applyNumberFormat="1" applyFont="1" applyFill="1" applyBorder="1" applyAlignment="1" applyProtection="1">
      <alignment horizontal="center" vertical="center" wrapText="1"/>
      <protection locked="0"/>
    </xf>
    <xf numFmtId="9" fontId="18" fillId="20" borderId="1" xfId="2" applyFont="1" applyFill="1" applyBorder="1" applyAlignment="1" applyProtection="1">
      <alignment horizontal="center" vertical="top" wrapText="1"/>
    </xf>
    <xf numFmtId="0" fontId="17" fillId="20" borderId="1" xfId="0" applyFont="1" applyFill="1" applyBorder="1" applyAlignment="1">
      <alignment horizontal="center" vertical="top" wrapText="1"/>
    </xf>
    <xf numFmtId="0" fontId="22" fillId="19" borderId="1" xfId="0" applyFont="1" applyFill="1" applyBorder="1" applyAlignment="1" applyProtection="1">
      <alignment horizontal="center" vertical="top" wrapText="1"/>
      <protection locked="0"/>
    </xf>
    <xf numFmtId="0" fontId="17" fillId="20" borderId="3" xfId="0" applyFont="1" applyFill="1" applyBorder="1" applyAlignment="1">
      <alignment horizontal="center" vertical="center" wrapText="1"/>
    </xf>
    <xf numFmtId="0" fontId="17" fillId="20" borderId="4" xfId="0" applyFont="1" applyFill="1" applyBorder="1" applyAlignment="1">
      <alignment horizontal="center" vertical="center" wrapText="1"/>
    </xf>
    <xf numFmtId="0" fontId="17" fillId="20" borderId="5" xfId="0" applyFont="1" applyFill="1" applyBorder="1" applyAlignment="1">
      <alignment horizontal="center" vertical="center" wrapText="1"/>
    </xf>
    <xf numFmtId="9" fontId="18" fillId="20" borderId="3" xfId="2" applyFont="1" applyFill="1" applyBorder="1" applyAlignment="1" applyProtection="1">
      <alignment horizontal="center" vertical="center" wrapText="1"/>
    </xf>
    <xf numFmtId="9" fontId="18" fillId="20" borderId="4" xfId="2" applyFont="1" applyFill="1" applyBorder="1" applyAlignment="1" applyProtection="1">
      <alignment horizontal="center" vertical="center" wrapText="1"/>
    </xf>
    <xf numFmtId="9" fontId="18" fillId="20" borderId="5" xfId="2" applyFont="1" applyFill="1" applyBorder="1" applyAlignment="1" applyProtection="1">
      <alignment horizontal="center" vertical="center" wrapText="1"/>
    </xf>
    <xf numFmtId="0" fontId="10" fillId="20" borderId="1" xfId="0" applyFont="1" applyFill="1" applyBorder="1" applyAlignment="1" applyProtection="1">
      <alignment horizontal="center" vertical="top" wrapText="1"/>
      <protection locked="0"/>
    </xf>
    <xf numFmtId="9" fontId="17" fillId="20" borderId="3" xfId="2" applyFont="1" applyFill="1" applyBorder="1" applyAlignment="1" applyProtection="1">
      <alignment horizontal="center" vertical="top" wrapText="1"/>
    </xf>
    <xf numFmtId="9" fontId="17" fillId="20" borderId="4" xfId="2" applyFont="1" applyFill="1" applyBorder="1" applyAlignment="1" applyProtection="1">
      <alignment horizontal="center" vertical="top" wrapText="1"/>
    </xf>
    <xf numFmtId="9" fontId="17" fillId="20" borderId="5" xfId="2" applyFont="1" applyFill="1" applyBorder="1" applyAlignment="1" applyProtection="1">
      <alignment horizontal="center" vertical="top" wrapText="1"/>
    </xf>
    <xf numFmtId="164" fontId="17" fillId="20" borderId="1" xfId="0" applyNumberFormat="1" applyFont="1" applyFill="1" applyBorder="1" applyAlignment="1" applyProtection="1">
      <alignment horizontal="center" vertical="top" wrapText="1"/>
      <protection locked="0"/>
    </xf>
    <xf numFmtId="0" fontId="22" fillId="20" borderId="1" xfId="0" applyFont="1" applyFill="1" applyBorder="1" applyAlignment="1" applyProtection="1">
      <alignment horizontal="center" vertical="top" wrapText="1"/>
      <protection locked="0"/>
    </xf>
    <xf numFmtId="0" fontId="10" fillId="20" borderId="1" xfId="0" applyFont="1" applyFill="1" applyBorder="1" applyAlignment="1">
      <alignment horizontal="center" vertical="top" wrapText="1"/>
    </xf>
    <xf numFmtId="0" fontId="17" fillId="20" borderId="1" xfId="0" applyFont="1" applyFill="1" applyBorder="1" applyAlignment="1" applyProtection="1">
      <alignment horizontal="center" vertical="top" textRotation="90" wrapText="1"/>
      <protection locked="0"/>
    </xf>
    <xf numFmtId="0" fontId="10" fillId="20" borderId="1" xfId="0" applyFont="1"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textRotation="90" wrapText="1"/>
      <protection locked="0"/>
    </xf>
    <xf numFmtId="0" fontId="17" fillId="20" borderId="4" xfId="0" applyFont="1" applyFill="1" applyBorder="1" applyAlignment="1" applyProtection="1">
      <alignment horizontal="center" vertical="top" textRotation="90" wrapText="1"/>
      <protection locked="0"/>
    </xf>
    <xf numFmtId="0" fontId="17" fillId="20" borderId="5" xfId="0" applyFont="1"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wrapText="1"/>
      <protection locked="0"/>
    </xf>
    <xf numFmtId="0" fontId="17" fillId="20" borderId="4" xfId="0" applyFont="1" applyFill="1" applyBorder="1" applyAlignment="1" applyProtection="1">
      <alignment horizontal="center" vertical="top" wrapText="1"/>
      <protection locked="0"/>
    </xf>
    <xf numFmtId="0" fontId="17" fillId="20" borderId="5" xfId="0" applyFont="1" applyFill="1" applyBorder="1" applyAlignment="1" applyProtection="1">
      <alignment horizontal="center" vertical="top" wrapText="1"/>
      <protection locked="0"/>
    </xf>
    <xf numFmtId="9" fontId="17" fillId="20" borderId="1" xfId="2" applyFont="1" applyFill="1" applyBorder="1" applyAlignment="1" applyProtection="1">
      <alignment horizontal="center" vertical="top" wrapText="1"/>
      <protection locked="0"/>
    </xf>
    <xf numFmtId="0" fontId="0" fillId="20" borderId="1" xfId="0" applyFill="1" applyBorder="1" applyAlignment="1" applyProtection="1">
      <alignment horizontal="center" vertical="top" textRotation="90" wrapText="1"/>
      <protection locked="0"/>
    </xf>
    <xf numFmtId="0" fontId="0" fillId="20" borderId="1" xfId="0" applyFill="1" applyBorder="1" applyAlignment="1">
      <alignment horizontal="center" vertical="top" wrapText="1"/>
    </xf>
    <xf numFmtId="0" fontId="21" fillId="20" borderId="1" xfId="0" applyFont="1" applyFill="1" applyBorder="1" applyAlignment="1">
      <alignment horizontal="center" vertical="top" wrapText="1"/>
    </xf>
    <xf numFmtId="0" fontId="22" fillId="20"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top" wrapText="1"/>
      <protection locked="0"/>
    </xf>
    <xf numFmtId="0" fontId="0" fillId="20" borderId="1" xfId="0" applyFill="1" applyBorder="1" applyAlignment="1" applyProtection="1">
      <alignment horizontal="center" vertical="top" wrapText="1"/>
      <protection locked="0"/>
    </xf>
    <xf numFmtId="0" fontId="25" fillId="20"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top" wrapText="1"/>
      <protection locked="0"/>
    </xf>
    <xf numFmtId="0" fontId="21"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17" fillId="0" borderId="3" xfId="0" applyFont="1" applyBorder="1" applyAlignment="1" applyProtection="1">
      <alignment horizontal="center" vertical="top" textRotation="90" wrapText="1"/>
      <protection locked="0"/>
    </xf>
    <xf numFmtId="0" fontId="17" fillId="0" borderId="4" xfId="0" applyFont="1" applyBorder="1" applyAlignment="1" applyProtection="1">
      <alignment horizontal="center" vertical="top" textRotation="90" wrapText="1"/>
      <protection locked="0"/>
    </xf>
    <xf numFmtId="0" fontId="17" fillId="0" borderId="5" xfId="0" applyFont="1" applyBorder="1" applyAlignment="1" applyProtection="1">
      <alignment horizontal="center" vertical="top" textRotation="90" wrapText="1"/>
      <protection locked="0"/>
    </xf>
    <xf numFmtId="0" fontId="27" fillId="0" borderId="1" xfId="0" applyFont="1" applyBorder="1" applyAlignment="1" applyProtection="1">
      <alignment horizontal="center" vertical="top" wrapText="1"/>
      <protection locked="0"/>
    </xf>
    <xf numFmtId="164" fontId="17" fillId="0" borderId="1" xfId="0" applyNumberFormat="1" applyFont="1" applyBorder="1" applyAlignment="1" applyProtection="1">
      <alignment horizontal="center" vertical="top" wrapText="1"/>
      <protection locked="0"/>
    </xf>
    <xf numFmtId="9" fontId="17" fillId="0" borderId="3" xfId="2" applyFont="1" applyFill="1" applyBorder="1" applyAlignment="1" applyProtection="1">
      <alignment horizontal="center" vertical="top" wrapText="1"/>
    </xf>
    <xf numFmtId="9" fontId="17" fillId="0" borderId="4" xfId="2" applyFont="1" applyFill="1" applyBorder="1" applyAlignment="1" applyProtection="1">
      <alignment horizontal="center" vertical="top" wrapText="1"/>
    </xf>
    <xf numFmtId="9" fontId="17" fillId="0" borderId="5" xfId="2" applyFont="1" applyFill="1" applyBorder="1" applyAlignment="1" applyProtection="1">
      <alignment horizontal="center" vertical="top" wrapText="1"/>
    </xf>
    <xf numFmtId="0" fontId="0" fillId="0" borderId="1" xfId="0" applyBorder="1" applyAlignment="1">
      <alignment horizontal="center" vertical="top" wrapText="1"/>
    </xf>
    <xf numFmtId="0" fontId="17" fillId="6" borderId="45" xfId="0" applyFont="1" applyFill="1" applyBorder="1" applyAlignment="1" applyProtection="1">
      <alignment horizontal="center" vertical="center" wrapText="1"/>
      <protection locked="0"/>
    </xf>
    <xf numFmtId="9" fontId="17" fillId="6" borderId="43" xfId="0" applyNumberFormat="1" applyFont="1" applyFill="1" applyBorder="1" applyAlignment="1" applyProtection="1">
      <alignment horizontal="center" vertical="center" wrapText="1"/>
      <protection locked="0"/>
    </xf>
    <xf numFmtId="9" fontId="17" fillId="6" borderId="45" xfId="0" applyNumberFormat="1" applyFont="1" applyFill="1" applyBorder="1" applyAlignment="1" applyProtection="1">
      <alignment horizontal="center" vertical="center" wrapText="1"/>
      <protection locked="0"/>
    </xf>
    <xf numFmtId="0" fontId="17" fillId="6" borderId="56" xfId="0" applyFont="1" applyFill="1" applyBorder="1" applyAlignment="1" applyProtection="1">
      <alignment horizontal="center" vertical="center" wrapText="1"/>
      <protection locked="0"/>
    </xf>
    <xf numFmtId="0" fontId="17" fillId="6" borderId="53" xfId="0" applyFont="1" applyFill="1" applyBorder="1" applyAlignment="1" applyProtection="1">
      <alignment horizontal="center" vertical="center" wrapText="1"/>
      <protection locked="0"/>
    </xf>
    <xf numFmtId="0" fontId="17" fillId="6" borderId="57" xfId="0" applyFont="1" applyFill="1" applyBorder="1" applyAlignment="1" applyProtection="1">
      <alignment horizontal="center" vertical="center" wrapText="1"/>
      <protection locked="0"/>
    </xf>
    <xf numFmtId="9" fontId="17" fillId="6" borderId="55" xfId="0" applyNumberFormat="1" applyFont="1" applyFill="1" applyBorder="1" applyAlignment="1" applyProtection="1">
      <alignment horizontal="center" vertical="center" wrapText="1"/>
      <protection locked="0"/>
    </xf>
    <xf numFmtId="9" fontId="17" fillId="6" borderId="59" xfId="0" applyNumberFormat="1" applyFont="1" applyFill="1" applyBorder="1" applyAlignment="1" applyProtection="1">
      <alignment horizontal="center" vertical="center" wrapText="1"/>
      <protection locked="0"/>
    </xf>
    <xf numFmtId="9" fontId="17" fillId="6" borderId="54" xfId="0" applyNumberFormat="1" applyFont="1" applyFill="1" applyBorder="1" applyAlignment="1" applyProtection="1">
      <alignment horizontal="center" vertical="center" wrapText="1"/>
      <protection locked="0"/>
    </xf>
    <xf numFmtId="0" fontId="17" fillId="6" borderId="58" xfId="0" applyFont="1" applyFill="1" applyBorder="1" applyAlignment="1" applyProtection="1">
      <alignment horizontal="center" vertical="top" wrapText="1"/>
      <protection locked="0"/>
    </xf>
    <xf numFmtId="0" fontId="17" fillId="6" borderId="45" xfId="0" applyFont="1" applyFill="1" applyBorder="1" applyAlignment="1" applyProtection="1">
      <alignment horizontal="center" vertical="top" wrapText="1"/>
      <protection locked="0"/>
    </xf>
    <xf numFmtId="0" fontId="17" fillId="6" borderId="47" xfId="0" applyFont="1" applyFill="1" applyBorder="1" applyAlignment="1" applyProtection="1">
      <alignment horizontal="center" vertical="top" wrapText="1"/>
      <protection locked="0"/>
    </xf>
    <xf numFmtId="0" fontId="17" fillId="6" borderId="58" xfId="0" applyFont="1" applyFill="1" applyBorder="1" applyAlignment="1" applyProtection="1">
      <alignment horizontal="center" vertical="center" wrapText="1"/>
      <protection locked="0"/>
    </xf>
    <xf numFmtId="0" fontId="11" fillId="0" borderId="49" xfId="0" applyFont="1" applyBorder="1" applyAlignment="1">
      <alignment vertical="center" wrapText="1"/>
    </xf>
    <xf numFmtId="0" fontId="11" fillId="0" borderId="49" xfId="0" applyFont="1" applyBorder="1" applyAlignment="1">
      <alignment horizontal="center" vertical="center" wrapText="1"/>
    </xf>
  </cellXfs>
  <cellStyles count="5">
    <cellStyle name="Hyperlink" xfId="4" xr:uid="{00000000-000B-0000-0000-000008000000}"/>
    <cellStyle name="Normal" xfId="0" builtinId="0"/>
    <cellStyle name="Normal 2" xfId="1" xr:uid="{1BBA85E8-116D-4FEE-B28C-4934BA9B0254}"/>
    <cellStyle name="Normal 3" xfId="3" xr:uid="{687A466D-EAEB-4F78-862A-2FD0A371505F}"/>
    <cellStyle name="Porcentaje" xfId="2" builtinId="5"/>
  </cellStyles>
  <dxfs count="80">
    <dxf>
      <fill>
        <patternFill>
          <bgColor rgb="FFFF0000"/>
        </patternFill>
      </fill>
    </dxf>
    <dxf>
      <fill>
        <patternFill>
          <bgColor rgb="FFFFFF00"/>
        </patternFill>
      </fill>
    </dxf>
    <dxf>
      <fill>
        <patternFill>
          <bgColor rgb="FFFFC000"/>
        </patternFill>
      </fill>
    </dxf>
    <dxf>
      <fill>
        <patternFill>
          <bgColor theme="9" tint="0.59996337778862885"/>
        </patternFill>
      </fill>
    </dxf>
    <dxf>
      <fill>
        <patternFill>
          <bgColor rgb="FFFF0000"/>
        </patternFill>
      </fill>
    </dxf>
    <dxf>
      <fill>
        <patternFill>
          <bgColor rgb="FFFFC00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rgb="FF00B050"/>
        </patternFill>
      </fill>
    </dxf>
    <dxf>
      <fill>
        <patternFill>
          <bgColor theme="9" tint="0.59996337778862885"/>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theme="7" tint="0.39994506668294322"/>
        </patternFill>
      </fill>
    </dxf>
    <dxf>
      <fill>
        <patternFill>
          <bgColor rgb="FF00B050"/>
        </patternFill>
      </fill>
    </dxf>
    <dxf>
      <fill>
        <patternFill>
          <bgColor rgb="FFFFC000"/>
        </patternFill>
      </fill>
    </dxf>
    <dxf>
      <fill>
        <patternFill>
          <bgColor rgb="FF00B050"/>
        </patternFill>
      </fill>
    </dxf>
    <dxf>
      <fill>
        <patternFill>
          <bgColor theme="9" tint="0.59996337778862885"/>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0000"/>
        </patternFill>
      </fill>
    </dxf>
    <dxf>
      <fill>
        <patternFill>
          <bgColor rgb="FFFFC000"/>
        </patternFill>
      </fill>
    </dxf>
    <dxf>
      <fill>
        <patternFill>
          <bgColor rgb="FF00B050"/>
        </patternFill>
      </fill>
    </dxf>
    <dxf>
      <fill>
        <patternFill>
          <bgColor theme="9" tint="0.59996337778862885"/>
        </patternFill>
      </fill>
    </dxf>
    <dxf>
      <fill>
        <patternFill>
          <bgColor rgb="FFFF0000"/>
        </patternFill>
      </fill>
    </dxf>
    <dxf>
      <fill>
        <patternFill>
          <bgColor rgb="FFFFC000"/>
        </patternFill>
      </fill>
    </dxf>
    <dxf>
      <fill>
        <patternFill>
          <bgColor theme="7" tint="0.39994506668294322"/>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0000"/>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s>
  <tableStyles count="0" defaultTableStyle="TableStyleMedium2" defaultPivotStyle="PivotStyleLight16"/>
  <colors>
    <mruColors>
      <color rgb="FFFFCCCC"/>
      <color rgb="FFE2CFF1"/>
      <color rgb="FFEBEBEB"/>
      <color rgb="FFD883FF"/>
      <color rgb="FF942092"/>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0</xdr:row>
      <xdr:rowOff>85725</xdr:rowOff>
    </xdr:from>
    <xdr:to>
      <xdr:col>14</xdr:col>
      <xdr:colOff>28575</xdr:colOff>
      <xdr:row>4</xdr:row>
      <xdr:rowOff>95250</xdr:rowOff>
    </xdr:to>
    <xdr:pic>
      <xdr:nvPicPr>
        <xdr:cNvPr id="6"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31000" y="85725"/>
          <a:ext cx="2914650" cy="771525"/>
        </a:xfrm>
        <a:prstGeom prst="rect">
          <a:avLst/>
        </a:prstGeom>
      </xdr:spPr>
    </xdr:pic>
    <xdr:clientData/>
  </xdr:twoCellAnchor>
  <xdr:twoCellAnchor>
    <xdr:from>
      <xdr:col>1</xdr:col>
      <xdr:colOff>591911</xdr:colOff>
      <xdr:row>0</xdr:row>
      <xdr:rowOff>190499</xdr:rowOff>
    </xdr:from>
    <xdr:to>
      <xdr:col>1</xdr:col>
      <xdr:colOff>1600599</xdr:colOff>
      <xdr:row>4</xdr:row>
      <xdr:rowOff>693964</xdr:rowOff>
    </xdr:to>
    <xdr:pic>
      <xdr:nvPicPr>
        <xdr:cNvPr id="4" name="Imagen 3" descr="escudo_negro">
          <a:extLst>
            <a:ext uri="{FF2B5EF4-FFF2-40B4-BE49-F238E27FC236}">
              <a16:creationId xmlns:a16="http://schemas.microsoft.com/office/drawing/2014/main" id="{8AB49D78-69E4-4C1C-8FDF-439EDEAC5D1B}"/>
            </a:ext>
            <a:ext uri="{147F2762-F138-4A5C-976F-8EAC2B608ADB}">
              <a16:predDERef xmlns:a16="http://schemas.microsoft.com/office/drawing/2014/main" pre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4111" y="190499"/>
          <a:ext cx="1008688" cy="126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467360</xdr:colOff>
      <xdr:row>0</xdr:row>
      <xdr:rowOff>142240</xdr:rowOff>
    </xdr:from>
    <xdr:to>
      <xdr:col>1</xdr:col>
      <xdr:colOff>334127</xdr:colOff>
      <xdr:row>2</xdr:row>
      <xdr:rowOff>550069</xdr:rowOff>
    </xdr:to>
    <xdr:pic>
      <xdr:nvPicPr>
        <xdr:cNvPr id="2" name="Imagen 1" descr="escudo_negro">
          <a:extLst>
            <a:ext uri="{FF2B5EF4-FFF2-40B4-BE49-F238E27FC236}">
              <a16:creationId xmlns:a16="http://schemas.microsoft.com/office/drawing/2014/main" id="{52977346-5670-4F57-9603-A093B0714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360" y="142240"/>
          <a:ext cx="689727" cy="79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210647</xdr:colOff>
      <xdr:row>0</xdr:row>
      <xdr:rowOff>182880</xdr:rowOff>
    </xdr:from>
    <xdr:to>
      <xdr:col>9</xdr:col>
      <xdr:colOff>988522</xdr:colOff>
      <xdr:row>2</xdr:row>
      <xdr:rowOff>435610</xdr:rowOff>
    </xdr:to>
    <xdr:pic>
      <xdr:nvPicPr>
        <xdr:cNvPr id="5" name="Imagen 4">
          <a:extLst>
            <a:ext uri="{FF2B5EF4-FFF2-40B4-BE49-F238E27FC236}">
              <a16:creationId xmlns:a16="http://schemas.microsoft.com/office/drawing/2014/main" id="{63095E20-2DB6-8445-8338-912F3A8524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7579" y="182880"/>
          <a:ext cx="1539875" cy="633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5BB52016-0D6C-4D18-8A54-18316033027A}"/>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388B1443-5EFD-4F22-88FE-7C754FDAC803}"/>
            </a:ext>
          </a:extLst>
        </xdr:cNvPr>
        <xdr:cNvPicPr/>
      </xdr:nvPicPr>
      <xdr:blipFill>
        <a:blip xmlns:r="http://schemas.openxmlformats.org/officeDocument/2006/relationships" r:embed="rId2"/>
        <a:srcRect l="21724" t="27673" r="31431" b="37148"/>
        <a:stretch>
          <a:fillRect/>
        </a:stretch>
      </xdr:blipFill>
      <xdr:spPr>
        <a:xfrm>
          <a:off x="17787096" y="100852"/>
          <a:ext cx="2246272" cy="633642"/>
        </a:xfrm>
        <a:prstGeom prst="rect">
          <a:avLst/>
        </a:prstGeom>
        <a:ln/>
      </xdr:spPr>
    </xdr:pic>
    <xdr:clientData/>
  </xdr:oneCellAnchor>
</xdr:wsDr>
</file>

<file path=xl/persons/person.xml><?xml version="1.0" encoding="utf-8"?>
<personList xmlns="http://schemas.microsoft.com/office/spreadsheetml/2018/threadedcomments" xmlns:x="http://schemas.openxmlformats.org/spreadsheetml/2006/main">
  <person displayName="Gomez Castro Family" id="{4A1ED118-72E1-4446-B684-BFAC4B444CCD}" userId="f3ec9adc900ca403" providerId="Windows Liv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1ED118-72E1-4446-B684-BFAC4B444CCD}" id="{9077126F-DEAA-45EE-B8D6-798064792E76}">
    <text>Un control se define como la medida que permite reducir o mitigar el riesgo.</text>
  </threadedComment>
  <threadedComment ref="Y5" dT="2021-08-23T22:45:49.43" personId="{4A1ED118-72E1-4446-B684-BFAC4B444CCD}" id="{06E4EEE8-E260-442D-9AB4-8EAAC070C52F}">
    <text>Tratándose de riesgos de corrupción únicamente hay disminución de probabilidad. Es decir, para el impacto no opera el desplazamiento</text>
  </threadedComment>
  <threadedComment ref="AH5" dT="2021-08-23T12:45:06.24" personId="{4A1ED118-72E1-4446-B684-BFAC4B444CCD}" id="{CCDC39A4-E335-470D-A55D-804A0EC34F5D}">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1ED118-72E1-4446-B684-BFAC4B444CCD}" id="{7F906A6C-B85E-46B8-8D30-3A4513183D9A}">
    <text>Los riesgos que se identifiquen deben tener impacto en los trámites o servicios identificados por el Instituto</text>
  </threadedComment>
  <threadedComment ref="K6" dT="2021-08-10T14:14:18.93" personId="{4A1ED118-72E1-4446-B684-BFAC4B444CCD}" id="{C15B2AEE-C67B-4118-9873-74C4BB4BB4EB}">
    <text>Qué?
Las consecuencias que puede ocasionar al Instituto la materialización del riesgo.</text>
  </threadedComment>
  <threadedComment ref="L6" dT="2021-08-10T14:14:27.70" personId="{4A1ED118-72E1-4446-B684-BFAC4B444CCD}" id="{375DF14B-92D9-49DC-A4F4-7A590FE0C21E}">
    <text>Cómo?
Circunstancias o situaciones más evidentes sobre las cuales se presenta el riesgo, las mismas no constituyen la causa principal o base para que se presente el riesgo.</text>
  </threadedComment>
  <threadedComment ref="M6" dT="2021-08-10T14:14:44.80" personId="{4A1ED118-72E1-4446-B684-BFAC4B444CCD}" id="{5769BF00-F04B-4F2B-9F3C-35F1D41D3EDD}">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1ED118-72E1-4446-B684-BFAC4B444CCD}" id="{21796ABE-4F12-42BF-BB72-8037A2770690}">
    <text>Permite agrupar los riesgos identificados</text>
  </threadedComment>
  <threadedComment ref="O6" dT="2021-08-20T20:56:52.84" personId="{4A1ED118-72E1-4446-B684-BFAC4B444CCD}" id="{03B14375-A387-4FD3-B1D5-9DBC53C0DD25}">
    <text>Frencuencia en la que se realiza la actividad dada en cantidad de veces al año</text>
  </threadedComment>
  <threadedComment ref="P6" dT="2021-08-20T20:51:59.34" personId="{4A1ED118-72E1-4446-B684-BFAC4B444CCD}" id="{D15232EB-3080-4336-83A9-1F29F3ADAAE9}">
    <text>Número de veces que se pasa por el punto de riesgo en el periodo de 1 año</text>
  </threadedComment>
  <threadedComment ref="Z6" dT="2021-08-23T12:15:00.81" personId="{4A1ED118-72E1-4446-B684-BFAC4B444CCD}" id="{A2BB8541-C72B-4B18-867C-A48E8064932F}">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4A1ED118-72E1-4446-B684-BFAC4B444CCD}" id="{7DE34C04-7314-4AAC-9B45-0975B3678627}">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4A1ED118-72E1-4446-B684-BFAC4B444CCD}" id="{FBE01831-4C6E-4B96-BB0D-AB56588A10AD}">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4A1ED118-72E1-4446-B684-BFAC4B444CCD}" id="{4BD64DD5-6B87-49DA-AA9F-838DF0323F6D}">
    <text>Continua: El control se aplica siempre que se realiza la actividad que conlleva el riesgo.
Aleatoria: El control se aplica aleatoriamente a la actividad que conlleva el riesgo</text>
  </threadedComment>
</ThreadedComment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imalesbog.gov.co/transparencia/control/reportes-control-interno/informe-pormenorizad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f:/s/PAACyRiesgosdeGestion/EuuecwKlvBxOrWBAVjFMp_UBhrSkZqRIPn3pd177D9Kk_Q?e=y3b7Fq"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D5" sqref="D5"/>
    </sheetView>
  </sheetViews>
  <sheetFormatPr baseColWidth="10" defaultColWidth="11.42578125" defaultRowHeight="15" x14ac:dyDescent="0.2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x14ac:dyDescent="0.25">
      <c r="F1" s="178" t="s">
        <v>0</v>
      </c>
      <c r="H1" s="179" t="s">
        <v>1</v>
      </c>
      <c r="J1" s="179" t="s">
        <v>2</v>
      </c>
      <c r="L1" s="180" t="s">
        <v>3</v>
      </c>
    </row>
    <row r="2" spans="1:12" ht="60.75" x14ac:dyDescent="0.25">
      <c r="A2" s="5" t="s">
        <v>4</v>
      </c>
      <c r="B2" s="5" t="s">
        <v>5</v>
      </c>
      <c r="C2" s="5" t="s">
        <v>6</v>
      </c>
      <c r="D2" s="5" t="s">
        <v>7</v>
      </c>
      <c r="E2" s="4"/>
      <c r="F2" s="181" t="s">
        <v>8</v>
      </c>
      <c r="G2" s="4"/>
      <c r="H2" s="182" t="s">
        <v>9</v>
      </c>
      <c r="I2" s="4"/>
      <c r="J2" s="7" t="s">
        <v>10</v>
      </c>
      <c r="K2" s="4"/>
      <c r="L2" s="183" t="s">
        <v>11</v>
      </c>
    </row>
    <row r="3" spans="1:12" ht="78.75" x14ac:dyDescent="0.25">
      <c r="A3" s="5" t="s">
        <v>12</v>
      </c>
      <c r="B3" s="5" t="s">
        <v>13</v>
      </c>
      <c r="C3" s="5" t="s">
        <v>14</v>
      </c>
      <c r="D3" s="5" t="s">
        <v>15</v>
      </c>
      <c r="E3" s="4"/>
      <c r="F3" s="181" t="s">
        <v>16</v>
      </c>
      <c r="G3" s="4"/>
      <c r="H3" s="184" t="s">
        <v>17</v>
      </c>
      <c r="I3" s="4"/>
      <c r="J3" s="7" t="s">
        <v>18</v>
      </c>
      <c r="K3" s="4"/>
      <c r="L3" s="183" t="s">
        <v>19</v>
      </c>
    </row>
    <row r="4" spans="1:12" ht="110.25" x14ac:dyDescent="0.25">
      <c r="A4" s="185"/>
      <c r="B4" s="185"/>
      <c r="C4" s="185"/>
      <c r="D4" s="185"/>
      <c r="E4" s="4"/>
      <c r="F4" s="181" t="s">
        <v>20</v>
      </c>
      <c r="G4" s="4"/>
      <c r="H4" s="182" t="s">
        <v>21</v>
      </c>
      <c r="I4" s="4"/>
      <c r="J4" s="4"/>
      <c r="K4" s="4"/>
      <c r="L4" s="4"/>
    </row>
    <row r="5" spans="1:12" ht="63" x14ac:dyDescent="0.25">
      <c r="A5" s="4"/>
      <c r="B5" s="4"/>
      <c r="C5" s="4"/>
      <c r="D5" s="4"/>
      <c r="E5" s="4"/>
      <c r="F5" s="181" t="s">
        <v>22</v>
      </c>
      <c r="G5" s="4"/>
      <c r="H5" s="4"/>
      <c r="I5" s="4"/>
      <c r="J5" s="4"/>
      <c r="K5" s="4"/>
      <c r="L5" s="4"/>
    </row>
    <row r="6" spans="1:12" x14ac:dyDescent="0.25">
      <c r="F6" s="1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baseColWidth="10" defaultColWidth="11.42578125" defaultRowHeight="15" x14ac:dyDescent="0.25"/>
  <cols>
    <col min="1" max="1" width="31.5703125" customWidth="1"/>
    <col min="2" max="2" width="40" customWidth="1"/>
    <col min="3" max="3" width="46.42578125" customWidth="1"/>
  </cols>
  <sheetData>
    <row r="1" spans="1:3" x14ac:dyDescent="0.25">
      <c r="A1" s="300" t="s">
        <v>23</v>
      </c>
      <c r="B1" s="300"/>
      <c r="C1" s="300"/>
    </row>
    <row r="2" spans="1:3" x14ac:dyDescent="0.25">
      <c r="A2" s="187" t="s">
        <v>24</v>
      </c>
      <c r="B2" s="187" t="s">
        <v>25</v>
      </c>
      <c r="C2" s="187" t="s">
        <v>26</v>
      </c>
    </row>
    <row r="3" spans="1:3" x14ac:dyDescent="0.25">
      <c r="A3" s="188" t="s">
        <v>27</v>
      </c>
      <c r="B3" s="188" t="s">
        <v>28</v>
      </c>
      <c r="C3" s="188" t="s">
        <v>29</v>
      </c>
    </row>
    <row r="4" spans="1:3" x14ac:dyDescent="0.25">
      <c r="A4" s="188" t="s">
        <v>30</v>
      </c>
      <c r="B4" s="188" t="s">
        <v>31</v>
      </c>
      <c r="C4" s="188" t="s">
        <v>32</v>
      </c>
    </row>
    <row r="5" spans="1:3" x14ac:dyDescent="0.25">
      <c r="A5" s="188" t="s">
        <v>33</v>
      </c>
      <c r="B5" s="188" t="s">
        <v>34</v>
      </c>
      <c r="C5" s="188" t="s">
        <v>35</v>
      </c>
    </row>
    <row r="6" spans="1:3" x14ac:dyDescent="0.25">
      <c r="A6" s="188" t="s">
        <v>36</v>
      </c>
      <c r="B6" s="188" t="s">
        <v>37</v>
      </c>
      <c r="C6" s="188" t="s">
        <v>38</v>
      </c>
    </row>
    <row r="7" spans="1:3" x14ac:dyDescent="0.25">
      <c r="A7" s="188" t="s">
        <v>39</v>
      </c>
      <c r="B7" s="188" t="s">
        <v>40</v>
      </c>
      <c r="C7" s="188" t="s">
        <v>41</v>
      </c>
    </row>
    <row r="8" spans="1:3" x14ac:dyDescent="0.25">
      <c r="A8" s="188" t="s">
        <v>42</v>
      </c>
      <c r="B8" s="188" t="s">
        <v>43</v>
      </c>
      <c r="C8" s="188" t="s">
        <v>44</v>
      </c>
    </row>
    <row r="9" spans="1:3" x14ac:dyDescent="0.25">
      <c r="A9" s="188"/>
      <c r="B9" s="188"/>
      <c r="C9" s="188" t="s">
        <v>45</v>
      </c>
    </row>
    <row r="10" spans="1:3" x14ac:dyDescent="0.25">
      <c r="C10" s="189"/>
    </row>
    <row r="11" spans="1:3" x14ac:dyDescent="0.25">
      <c r="A11" s="187" t="s">
        <v>46</v>
      </c>
      <c r="C11" s="189"/>
    </row>
    <row r="12" spans="1:3" x14ac:dyDescent="0.25">
      <c r="A12" s="188" t="s">
        <v>39</v>
      </c>
      <c r="C12" s="189"/>
    </row>
    <row r="13" spans="1:3" x14ac:dyDescent="0.25">
      <c r="A13" s="188" t="s">
        <v>47</v>
      </c>
      <c r="C13" s="189"/>
    </row>
    <row r="14" spans="1:3" x14ac:dyDescent="0.25">
      <c r="A14" s="188" t="s">
        <v>48</v>
      </c>
      <c r="C14" s="189"/>
    </row>
    <row r="15" spans="1:3" x14ac:dyDescent="0.25">
      <c r="A15" s="188" t="s">
        <v>49</v>
      </c>
      <c r="C15" s="189"/>
    </row>
    <row r="16" spans="1:3" x14ac:dyDescent="0.25">
      <c r="A16" s="188" t="s">
        <v>37</v>
      </c>
      <c r="C16" s="189"/>
    </row>
    <row r="17" spans="1:3" x14ac:dyDescent="0.25">
      <c r="A17" s="188" t="s">
        <v>50</v>
      </c>
      <c r="C17" s="189"/>
    </row>
    <row r="18" spans="1:3" x14ac:dyDescent="0.25">
      <c r="A18" s="188" t="s">
        <v>51</v>
      </c>
      <c r="C18" s="189"/>
    </row>
    <row r="19" spans="1:3" x14ac:dyDescent="0.25">
      <c r="A19" s="188" t="s">
        <v>52</v>
      </c>
      <c r="C19" s="189"/>
    </row>
    <row r="20" spans="1:3" x14ac:dyDescent="0.25">
      <c r="A20" s="188" t="s">
        <v>53</v>
      </c>
      <c r="C20" s="189"/>
    </row>
    <row r="21" spans="1:3" x14ac:dyDescent="0.25">
      <c r="C21" s="189"/>
    </row>
    <row r="22" spans="1:3" x14ac:dyDescent="0.25">
      <c r="A22" s="300" t="s">
        <v>54</v>
      </c>
      <c r="B22" s="300"/>
      <c r="C22" s="189"/>
    </row>
    <row r="23" spans="1:3" x14ac:dyDescent="0.25">
      <c r="A23" s="187" t="s">
        <v>55</v>
      </c>
      <c r="B23" s="187" t="s">
        <v>56</v>
      </c>
      <c r="C23" s="189"/>
    </row>
    <row r="24" spans="1:3" x14ac:dyDescent="0.25">
      <c r="A24" s="188" t="s">
        <v>57</v>
      </c>
      <c r="B24" s="188" t="s">
        <v>58</v>
      </c>
      <c r="C24" s="189"/>
    </row>
    <row r="25" spans="1:3" x14ac:dyDescent="0.25">
      <c r="A25" s="188" t="s">
        <v>59</v>
      </c>
      <c r="B25" s="188" t="s">
        <v>60</v>
      </c>
      <c r="C25" s="189"/>
    </row>
    <row r="26" spans="1:3" x14ac:dyDescent="0.25">
      <c r="A26" s="188" t="s">
        <v>61</v>
      </c>
      <c r="B26" s="188" t="s">
        <v>62</v>
      </c>
      <c r="C26" s="189"/>
    </row>
    <row r="27" spans="1:3" x14ac:dyDescent="0.25">
      <c r="A27" s="188" t="s">
        <v>63</v>
      </c>
      <c r="B27" s="188" t="s">
        <v>64</v>
      </c>
      <c r="C27" s="189"/>
    </row>
    <row r="28" spans="1:3" x14ac:dyDescent="0.25">
      <c r="A28" s="188" t="s">
        <v>65</v>
      </c>
      <c r="B28" s="188" t="s">
        <v>66</v>
      </c>
      <c r="C28" s="189"/>
    </row>
    <row r="29" spans="1:3" x14ac:dyDescent="0.25">
      <c r="C29" s="189"/>
    </row>
    <row r="30" spans="1:3" x14ac:dyDescent="0.25">
      <c r="A30" s="300" t="s">
        <v>67</v>
      </c>
      <c r="B30" s="300"/>
      <c r="C30" s="300"/>
    </row>
    <row r="31" spans="1:3" x14ac:dyDescent="0.25">
      <c r="A31" s="187" t="s">
        <v>55</v>
      </c>
      <c r="B31" s="187" t="s">
        <v>56</v>
      </c>
      <c r="C31" s="190" t="s">
        <v>67</v>
      </c>
    </row>
    <row r="32" spans="1:3" x14ac:dyDescent="0.25">
      <c r="A32" s="191" t="s">
        <v>65</v>
      </c>
      <c r="B32" s="188" t="s">
        <v>58</v>
      </c>
      <c r="C32" s="188" t="s">
        <v>68</v>
      </c>
    </row>
    <row r="33" spans="1:3" x14ac:dyDescent="0.25">
      <c r="A33" s="191" t="s">
        <v>65</v>
      </c>
      <c r="B33" s="188" t="s">
        <v>60</v>
      </c>
      <c r="C33" s="188" t="s">
        <v>68</v>
      </c>
    </row>
    <row r="34" spans="1:3" x14ac:dyDescent="0.25">
      <c r="A34" s="191" t="s">
        <v>65</v>
      </c>
      <c r="B34" s="188" t="s">
        <v>62</v>
      </c>
      <c r="C34" s="188" t="s">
        <v>62</v>
      </c>
    </row>
    <row r="35" spans="1:3" x14ac:dyDescent="0.25">
      <c r="A35" s="191" t="s">
        <v>65</v>
      </c>
      <c r="B35" s="188" t="s">
        <v>64</v>
      </c>
      <c r="C35" s="188" t="s">
        <v>69</v>
      </c>
    </row>
    <row r="36" spans="1:3" x14ac:dyDescent="0.25">
      <c r="A36" s="191" t="s">
        <v>65</v>
      </c>
      <c r="B36" s="188" t="s">
        <v>66</v>
      </c>
      <c r="C36" s="188" t="s">
        <v>70</v>
      </c>
    </row>
    <row r="37" spans="1:3" x14ac:dyDescent="0.25">
      <c r="A37" s="191" t="s">
        <v>63</v>
      </c>
      <c r="B37" s="188" t="s">
        <v>58</v>
      </c>
      <c r="C37" s="188" t="s">
        <v>68</v>
      </c>
    </row>
    <row r="38" spans="1:3" x14ac:dyDescent="0.25">
      <c r="A38" s="191" t="s">
        <v>63</v>
      </c>
      <c r="B38" s="188" t="s">
        <v>60</v>
      </c>
      <c r="C38" s="188" t="s">
        <v>68</v>
      </c>
    </row>
    <row r="39" spans="1:3" x14ac:dyDescent="0.25">
      <c r="A39" s="191" t="s">
        <v>63</v>
      </c>
      <c r="B39" s="188" t="s">
        <v>62</v>
      </c>
      <c r="C39" s="188" t="s">
        <v>62</v>
      </c>
    </row>
    <row r="40" spans="1:3" x14ac:dyDescent="0.25">
      <c r="A40" s="191" t="s">
        <v>63</v>
      </c>
      <c r="B40" s="188" t="s">
        <v>64</v>
      </c>
      <c r="C40" s="188" t="s">
        <v>69</v>
      </c>
    </row>
    <row r="41" spans="1:3" x14ac:dyDescent="0.25">
      <c r="A41" s="191" t="s">
        <v>63</v>
      </c>
      <c r="B41" s="188" t="s">
        <v>66</v>
      </c>
      <c r="C41" s="188" t="s">
        <v>70</v>
      </c>
    </row>
    <row r="42" spans="1:3" x14ac:dyDescent="0.25">
      <c r="A42" s="191" t="s">
        <v>61</v>
      </c>
      <c r="B42" s="188" t="s">
        <v>58</v>
      </c>
      <c r="C42" s="188" t="s">
        <v>68</v>
      </c>
    </row>
    <row r="43" spans="1:3" x14ac:dyDescent="0.25">
      <c r="A43" s="191" t="s">
        <v>61</v>
      </c>
      <c r="B43" s="188" t="s">
        <v>60</v>
      </c>
      <c r="C43" s="188" t="s">
        <v>62</v>
      </c>
    </row>
    <row r="44" spans="1:3" x14ac:dyDescent="0.25">
      <c r="A44" s="191" t="s">
        <v>61</v>
      </c>
      <c r="B44" s="188" t="s">
        <v>62</v>
      </c>
      <c r="C44" s="188" t="s">
        <v>69</v>
      </c>
    </row>
    <row r="45" spans="1:3" x14ac:dyDescent="0.25">
      <c r="A45" s="191" t="s">
        <v>61</v>
      </c>
      <c r="B45" s="188" t="s">
        <v>64</v>
      </c>
      <c r="C45" s="188" t="s">
        <v>70</v>
      </c>
    </row>
    <row r="46" spans="1:3" x14ac:dyDescent="0.25">
      <c r="A46" s="191" t="s">
        <v>61</v>
      </c>
      <c r="B46" s="188" t="s">
        <v>66</v>
      </c>
      <c r="C46" s="188" t="s">
        <v>70</v>
      </c>
    </row>
    <row r="47" spans="1:3" x14ac:dyDescent="0.25">
      <c r="A47" s="192" t="s">
        <v>59</v>
      </c>
      <c r="B47" s="188" t="s">
        <v>58</v>
      </c>
      <c r="C47" s="188" t="s">
        <v>62</v>
      </c>
    </row>
    <row r="48" spans="1:3" x14ac:dyDescent="0.25">
      <c r="A48" s="192" t="s">
        <v>59</v>
      </c>
      <c r="B48" s="188" t="s">
        <v>60</v>
      </c>
      <c r="C48" s="188" t="s">
        <v>69</v>
      </c>
    </row>
    <row r="49" spans="1:3" x14ac:dyDescent="0.25">
      <c r="A49" s="192" t="s">
        <v>59</v>
      </c>
      <c r="B49" s="188" t="s">
        <v>62</v>
      </c>
      <c r="C49" s="188" t="s">
        <v>69</v>
      </c>
    </row>
    <row r="50" spans="1:3" x14ac:dyDescent="0.25">
      <c r="A50" s="192" t="s">
        <v>59</v>
      </c>
      <c r="B50" s="188" t="s">
        <v>64</v>
      </c>
      <c r="C50" s="188" t="s">
        <v>70</v>
      </c>
    </row>
    <row r="51" spans="1:3" x14ac:dyDescent="0.25">
      <c r="A51" s="192" t="s">
        <v>59</v>
      </c>
      <c r="B51" s="188" t="s">
        <v>66</v>
      </c>
      <c r="C51" s="188" t="s">
        <v>70</v>
      </c>
    </row>
    <row r="52" spans="1:3" x14ac:dyDescent="0.25">
      <c r="A52" s="193" t="s">
        <v>57</v>
      </c>
      <c r="B52" s="188" t="s">
        <v>58</v>
      </c>
      <c r="C52" s="188" t="s">
        <v>69</v>
      </c>
    </row>
    <row r="53" spans="1:3" x14ac:dyDescent="0.25">
      <c r="A53" s="193" t="s">
        <v>57</v>
      </c>
      <c r="B53" s="188" t="s">
        <v>60</v>
      </c>
      <c r="C53" s="188" t="s">
        <v>69</v>
      </c>
    </row>
    <row r="54" spans="1:3" x14ac:dyDescent="0.25">
      <c r="A54" s="193" t="s">
        <v>57</v>
      </c>
      <c r="B54" s="188" t="s">
        <v>62</v>
      </c>
      <c r="C54" s="188" t="s">
        <v>70</v>
      </c>
    </row>
    <row r="55" spans="1:3" x14ac:dyDescent="0.25">
      <c r="A55" s="193" t="s">
        <v>57</v>
      </c>
      <c r="B55" s="188" t="s">
        <v>64</v>
      </c>
      <c r="C55" s="188" t="s">
        <v>70</v>
      </c>
    </row>
    <row r="56" spans="1:3" x14ac:dyDescent="0.25">
      <c r="A56" s="193" t="s">
        <v>57</v>
      </c>
      <c r="B56" s="188" t="s">
        <v>66</v>
      </c>
      <c r="C56" s="188" t="s">
        <v>70</v>
      </c>
    </row>
    <row r="57" spans="1:3" x14ac:dyDescent="0.25">
      <c r="C57" s="189"/>
    </row>
    <row r="58" spans="1:3" x14ac:dyDescent="0.25">
      <c r="C58" s="189"/>
    </row>
    <row r="59" spans="1:3" x14ac:dyDescent="0.25">
      <c r="A59" s="194" t="s">
        <v>71</v>
      </c>
      <c r="C59" s="189"/>
    </row>
    <row r="60" spans="1:3" x14ac:dyDescent="0.25">
      <c r="A60" s="195" t="s">
        <v>72</v>
      </c>
      <c r="C60" s="189"/>
    </row>
    <row r="61" spans="1:3" x14ac:dyDescent="0.25">
      <c r="A61" s="195" t="s">
        <v>73</v>
      </c>
      <c r="C61" s="189"/>
    </row>
    <row r="62" spans="1:3" x14ac:dyDescent="0.25">
      <c r="C62" s="189"/>
    </row>
    <row r="63" spans="1:3" x14ac:dyDescent="0.25">
      <c r="C63" s="189"/>
    </row>
    <row r="64" spans="1:3" x14ac:dyDescent="0.25">
      <c r="A64" s="300" t="s">
        <v>74</v>
      </c>
      <c r="B64" s="300"/>
      <c r="C64" s="189"/>
    </row>
    <row r="65" spans="1:3" x14ac:dyDescent="0.25">
      <c r="A65" s="299" t="s">
        <v>75</v>
      </c>
      <c r="B65" s="188">
        <v>0</v>
      </c>
      <c r="C65" s="189"/>
    </row>
    <row r="66" spans="1:3" x14ac:dyDescent="0.25">
      <c r="A66" s="299"/>
      <c r="B66" s="188">
        <v>15</v>
      </c>
      <c r="C66" s="189"/>
    </row>
    <row r="67" spans="1:3" x14ac:dyDescent="0.25">
      <c r="A67" s="299" t="s">
        <v>76</v>
      </c>
      <c r="B67" s="188">
        <v>0</v>
      </c>
      <c r="C67" s="189"/>
    </row>
    <row r="68" spans="1:3" x14ac:dyDescent="0.25">
      <c r="A68" s="299"/>
      <c r="B68" s="188">
        <v>15</v>
      </c>
      <c r="C68" s="189"/>
    </row>
    <row r="69" spans="1:3" x14ac:dyDescent="0.25">
      <c r="A69" s="299" t="s">
        <v>77</v>
      </c>
      <c r="B69" s="188">
        <v>0</v>
      </c>
      <c r="C69" s="189"/>
    </row>
    <row r="70" spans="1:3" x14ac:dyDescent="0.25">
      <c r="A70" s="299"/>
      <c r="B70" s="188">
        <v>10</v>
      </c>
      <c r="C70" s="189"/>
    </row>
    <row r="71" spans="1:3" x14ac:dyDescent="0.25">
      <c r="A71" s="299"/>
      <c r="B71" s="188">
        <v>15</v>
      </c>
      <c r="C71" s="189"/>
    </row>
    <row r="72" spans="1:3" x14ac:dyDescent="0.25">
      <c r="A72" s="301" t="s">
        <v>78</v>
      </c>
      <c r="B72" s="188">
        <v>0</v>
      </c>
      <c r="C72" s="189"/>
    </row>
    <row r="73" spans="1:3" x14ac:dyDescent="0.25">
      <c r="A73" s="301"/>
      <c r="B73" s="188">
        <v>15</v>
      </c>
      <c r="C73" s="189"/>
    </row>
    <row r="74" spans="1:3" x14ac:dyDescent="0.25">
      <c r="A74" s="302" t="s">
        <v>79</v>
      </c>
      <c r="B74" s="188">
        <v>0</v>
      </c>
      <c r="C74" s="189"/>
    </row>
    <row r="75" spans="1:3" x14ac:dyDescent="0.25">
      <c r="A75" s="302"/>
      <c r="B75" s="188">
        <v>15</v>
      </c>
      <c r="C75" s="189"/>
    </row>
    <row r="76" spans="1:3" x14ac:dyDescent="0.25">
      <c r="A76" s="302" t="s">
        <v>80</v>
      </c>
      <c r="B76" s="188">
        <v>0</v>
      </c>
      <c r="C76" s="189"/>
    </row>
    <row r="77" spans="1:3" x14ac:dyDescent="0.25">
      <c r="A77" s="302"/>
      <c r="B77" s="188">
        <v>5</v>
      </c>
      <c r="C77" s="189"/>
    </row>
    <row r="78" spans="1:3" x14ac:dyDescent="0.25">
      <c r="A78" s="302"/>
      <c r="B78" s="188">
        <v>10</v>
      </c>
      <c r="C78" s="189"/>
    </row>
    <row r="79" spans="1:3" x14ac:dyDescent="0.25">
      <c r="C79" s="189"/>
    </row>
    <row r="80" spans="1:3" x14ac:dyDescent="0.25">
      <c r="C80" s="189"/>
    </row>
    <row r="81" spans="1:3" x14ac:dyDescent="0.25">
      <c r="C81" s="189"/>
    </row>
    <row r="82" spans="1:3" x14ac:dyDescent="0.25">
      <c r="A82" s="303" t="s">
        <v>81</v>
      </c>
      <c r="B82" s="188" t="s">
        <v>82</v>
      </c>
      <c r="C82" s="189"/>
    </row>
    <row r="83" spans="1:3" x14ac:dyDescent="0.25">
      <c r="A83" s="303"/>
      <c r="B83" s="188" t="s">
        <v>62</v>
      </c>
      <c r="C83" s="189"/>
    </row>
    <row r="84" spans="1:3" x14ac:dyDescent="0.25">
      <c r="A84" s="303"/>
      <c r="B84" s="189" t="s">
        <v>83</v>
      </c>
      <c r="C84" s="189"/>
    </row>
    <row r="85" spans="1:3" x14ac:dyDescent="0.25">
      <c r="C85" s="189"/>
    </row>
    <row r="86" spans="1:3" x14ac:dyDescent="0.25">
      <c r="A86" s="300" t="s">
        <v>84</v>
      </c>
      <c r="B86" s="300"/>
      <c r="C86" s="300"/>
    </row>
    <row r="87" spans="1:3" x14ac:dyDescent="0.25">
      <c r="A87" s="187" t="s">
        <v>85</v>
      </c>
      <c r="B87" s="187" t="s">
        <v>86</v>
      </c>
      <c r="C87" s="187" t="s">
        <v>87</v>
      </c>
    </row>
    <row r="88" spans="1:3" x14ac:dyDescent="0.25">
      <c r="A88" s="188" t="s">
        <v>82</v>
      </c>
      <c r="B88" s="188" t="s">
        <v>82</v>
      </c>
      <c r="C88" s="188" t="s">
        <v>82</v>
      </c>
    </row>
    <row r="89" spans="1:3" x14ac:dyDescent="0.25">
      <c r="A89" s="188" t="s">
        <v>82</v>
      </c>
      <c r="B89" s="188" t="s">
        <v>62</v>
      </c>
      <c r="C89" s="188" t="s">
        <v>62</v>
      </c>
    </row>
    <row r="90" spans="1:3" x14ac:dyDescent="0.25">
      <c r="A90" s="188" t="s">
        <v>82</v>
      </c>
      <c r="B90" s="188" t="s">
        <v>83</v>
      </c>
      <c r="C90" s="188" t="s">
        <v>83</v>
      </c>
    </row>
    <row r="91" spans="1:3" x14ac:dyDescent="0.25">
      <c r="A91" s="188" t="s">
        <v>62</v>
      </c>
      <c r="B91" s="188" t="s">
        <v>82</v>
      </c>
      <c r="C91" s="188" t="s">
        <v>62</v>
      </c>
    </row>
    <row r="92" spans="1:3" x14ac:dyDescent="0.25">
      <c r="A92" s="188" t="s">
        <v>62</v>
      </c>
      <c r="B92" s="188" t="s">
        <v>62</v>
      </c>
      <c r="C92" s="188" t="s">
        <v>62</v>
      </c>
    </row>
    <row r="93" spans="1:3" x14ac:dyDescent="0.25">
      <c r="A93" s="188" t="s">
        <v>62</v>
      </c>
      <c r="B93" s="188" t="s">
        <v>83</v>
      </c>
      <c r="C93" s="188" t="s">
        <v>83</v>
      </c>
    </row>
    <row r="94" spans="1:3" x14ac:dyDescent="0.25">
      <c r="A94" s="188" t="s">
        <v>83</v>
      </c>
      <c r="B94" s="188" t="s">
        <v>82</v>
      </c>
      <c r="C94" s="188" t="s">
        <v>83</v>
      </c>
    </row>
    <row r="95" spans="1:3" x14ac:dyDescent="0.25">
      <c r="A95" s="188" t="s">
        <v>83</v>
      </c>
      <c r="B95" s="188" t="s">
        <v>62</v>
      </c>
      <c r="C95" s="188" t="s">
        <v>83</v>
      </c>
    </row>
    <row r="96" spans="1:3" x14ac:dyDescent="0.25">
      <c r="A96" s="188" t="s">
        <v>83</v>
      </c>
      <c r="B96" s="188" t="s">
        <v>83</v>
      </c>
      <c r="C96" s="188" t="s">
        <v>83</v>
      </c>
    </row>
    <row r="97" spans="1:3" x14ac:dyDescent="0.25">
      <c r="C97" s="189"/>
    </row>
    <row r="98" spans="1:3" x14ac:dyDescent="0.25">
      <c r="C98" s="189"/>
    </row>
    <row r="99" spans="1:3" x14ac:dyDescent="0.25">
      <c r="A99" s="301" t="s">
        <v>88</v>
      </c>
      <c r="B99" s="301"/>
      <c r="C99" s="197"/>
    </row>
    <row r="100" spans="1:3" x14ac:dyDescent="0.25">
      <c r="A100" s="188">
        <v>1</v>
      </c>
      <c r="B100" s="188" t="s">
        <v>83</v>
      </c>
      <c r="C100" s="189"/>
    </row>
    <row r="101" spans="1:3" x14ac:dyDescent="0.25">
      <c r="A101" s="188">
        <v>2</v>
      </c>
      <c r="B101" s="188" t="s">
        <v>83</v>
      </c>
      <c r="C101" s="189"/>
    </row>
    <row r="102" spans="1:3" x14ac:dyDescent="0.25">
      <c r="A102" s="188">
        <v>3</v>
      </c>
      <c r="B102" s="188" t="s">
        <v>83</v>
      </c>
      <c r="C102" s="189"/>
    </row>
    <row r="103" spans="1:3" x14ac:dyDescent="0.25">
      <c r="A103" s="188">
        <v>4</v>
      </c>
      <c r="B103" s="188" t="s">
        <v>83</v>
      </c>
      <c r="C103" s="189"/>
    </row>
    <row r="104" spans="1:3" x14ac:dyDescent="0.25">
      <c r="A104" s="188">
        <v>5</v>
      </c>
      <c r="B104" s="188" t="s">
        <v>83</v>
      </c>
      <c r="C104" s="189"/>
    </row>
    <row r="105" spans="1:3" x14ac:dyDescent="0.25">
      <c r="A105" s="188">
        <v>6</v>
      </c>
      <c r="B105" s="188" t="s">
        <v>83</v>
      </c>
      <c r="C105" s="189"/>
    </row>
    <row r="106" spans="1:3" x14ac:dyDescent="0.25">
      <c r="A106" s="188">
        <v>7</v>
      </c>
      <c r="B106" s="188" t="s">
        <v>83</v>
      </c>
      <c r="C106" s="189"/>
    </row>
    <row r="107" spans="1:3" x14ac:dyDescent="0.25">
      <c r="A107" s="188">
        <v>8</v>
      </c>
      <c r="B107" s="188" t="s">
        <v>83</v>
      </c>
      <c r="C107" s="189"/>
    </row>
    <row r="108" spans="1:3" x14ac:dyDescent="0.25">
      <c r="A108" s="188">
        <v>9</v>
      </c>
      <c r="B108" s="188" t="s">
        <v>83</v>
      </c>
      <c r="C108" s="189"/>
    </row>
    <row r="109" spans="1:3" x14ac:dyDescent="0.25">
      <c r="A109" s="188">
        <v>10</v>
      </c>
      <c r="B109" s="188" t="s">
        <v>83</v>
      </c>
      <c r="C109" s="189"/>
    </row>
    <row r="110" spans="1:3" x14ac:dyDescent="0.25">
      <c r="A110" s="188">
        <v>11</v>
      </c>
      <c r="B110" s="188" t="s">
        <v>83</v>
      </c>
      <c r="C110" s="189"/>
    </row>
    <row r="111" spans="1:3" x14ac:dyDescent="0.25">
      <c r="A111" s="188">
        <v>12</v>
      </c>
      <c r="B111" s="188" t="s">
        <v>83</v>
      </c>
      <c r="C111" s="189"/>
    </row>
    <row r="112" spans="1:3" x14ac:dyDescent="0.25">
      <c r="A112" s="188">
        <v>13</v>
      </c>
      <c r="B112" s="188" t="s">
        <v>83</v>
      </c>
      <c r="C112" s="189"/>
    </row>
    <row r="113" spans="1:3" x14ac:dyDescent="0.25">
      <c r="A113" s="188">
        <v>14</v>
      </c>
      <c r="B113" s="188" t="s">
        <v>83</v>
      </c>
      <c r="C113" s="189"/>
    </row>
    <row r="114" spans="1:3" x14ac:dyDescent="0.25">
      <c r="A114" s="188">
        <v>15</v>
      </c>
      <c r="B114" s="188" t="s">
        <v>83</v>
      </c>
      <c r="C114" s="189"/>
    </row>
    <row r="115" spans="1:3" x14ac:dyDescent="0.25">
      <c r="A115" s="188">
        <v>16</v>
      </c>
      <c r="B115" s="188" t="s">
        <v>83</v>
      </c>
      <c r="C115" s="189"/>
    </row>
    <row r="116" spans="1:3" x14ac:dyDescent="0.25">
      <c r="A116" s="188">
        <v>17</v>
      </c>
      <c r="B116" s="188" t="s">
        <v>83</v>
      </c>
      <c r="C116" s="189"/>
    </row>
    <row r="117" spans="1:3" x14ac:dyDescent="0.25">
      <c r="A117" s="188">
        <v>18</v>
      </c>
      <c r="B117" s="188" t="s">
        <v>83</v>
      </c>
      <c r="C117" s="189"/>
    </row>
    <row r="118" spans="1:3" x14ac:dyDescent="0.25">
      <c r="A118" s="188">
        <v>19</v>
      </c>
      <c r="B118" s="188" t="s">
        <v>83</v>
      </c>
      <c r="C118" s="189"/>
    </row>
    <row r="119" spans="1:3" x14ac:dyDescent="0.25">
      <c r="A119" s="188">
        <v>20</v>
      </c>
      <c r="B119" s="188" t="s">
        <v>83</v>
      </c>
      <c r="C119" s="189"/>
    </row>
    <row r="120" spans="1:3" x14ac:dyDescent="0.25">
      <c r="A120" s="188">
        <v>21</v>
      </c>
      <c r="B120" s="188" t="s">
        <v>83</v>
      </c>
      <c r="C120" s="189"/>
    </row>
    <row r="121" spans="1:3" x14ac:dyDescent="0.25">
      <c r="A121" s="188">
        <v>22</v>
      </c>
      <c r="B121" s="188" t="s">
        <v>83</v>
      </c>
      <c r="C121" s="189"/>
    </row>
    <row r="122" spans="1:3" x14ac:dyDescent="0.25">
      <c r="A122" s="188">
        <v>23</v>
      </c>
      <c r="B122" s="188" t="s">
        <v>83</v>
      </c>
      <c r="C122" s="189"/>
    </row>
    <row r="123" spans="1:3" x14ac:dyDescent="0.25">
      <c r="A123" s="188">
        <v>24</v>
      </c>
      <c r="B123" s="188" t="s">
        <v>83</v>
      </c>
      <c r="C123" s="189"/>
    </row>
    <row r="124" spans="1:3" x14ac:dyDescent="0.25">
      <c r="A124" s="188">
        <v>25</v>
      </c>
      <c r="B124" s="188" t="s">
        <v>83</v>
      </c>
      <c r="C124" s="189"/>
    </row>
    <row r="125" spans="1:3" x14ac:dyDescent="0.25">
      <c r="A125" s="188">
        <v>26</v>
      </c>
      <c r="B125" s="188" t="s">
        <v>83</v>
      </c>
      <c r="C125" s="189"/>
    </row>
    <row r="126" spans="1:3" x14ac:dyDescent="0.25">
      <c r="A126" s="188">
        <v>27</v>
      </c>
      <c r="B126" s="188" t="s">
        <v>83</v>
      </c>
      <c r="C126" s="189"/>
    </row>
    <row r="127" spans="1:3" x14ac:dyDescent="0.25">
      <c r="A127" s="188">
        <v>28</v>
      </c>
      <c r="B127" s="188" t="s">
        <v>83</v>
      </c>
      <c r="C127" s="189"/>
    </row>
    <row r="128" spans="1:3" x14ac:dyDescent="0.25">
      <c r="A128" s="188">
        <v>29</v>
      </c>
      <c r="B128" s="188" t="s">
        <v>83</v>
      </c>
      <c r="C128" s="189"/>
    </row>
    <row r="129" spans="1:3" x14ac:dyDescent="0.25">
      <c r="A129" s="188">
        <v>30</v>
      </c>
      <c r="B129" s="188" t="s">
        <v>83</v>
      </c>
      <c r="C129" s="189"/>
    </row>
    <row r="130" spans="1:3" x14ac:dyDescent="0.25">
      <c r="A130" s="188">
        <v>31</v>
      </c>
      <c r="B130" s="188" t="s">
        <v>83</v>
      </c>
      <c r="C130" s="189"/>
    </row>
    <row r="131" spans="1:3" x14ac:dyDescent="0.25">
      <c r="A131" s="188">
        <v>32</v>
      </c>
      <c r="B131" s="188" t="s">
        <v>83</v>
      </c>
      <c r="C131" s="189"/>
    </row>
    <row r="132" spans="1:3" x14ac:dyDescent="0.25">
      <c r="A132" s="188">
        <v>33</v>
      </c>
      <c r="B132" s="188" t="s">
        <v>83</v>
      </c>
      <c r="C132" s="189"/>
    </row>
    <row r="133" spans="1:3" x14ac:dyDescent="0.25">
      <c r="A133" s="188">
        <v>34</v>
      </c>
      <c r="B133" s="188" t="s">
        <v>83</v>
      </c>
      <c r="C133" s="189"/>
    </row>
    <row r="134" spans="1:3" x14ac:dyDescent="0.25">
      <c r="A134" s="188">
        <v>35</v>
      </c>
      <c r="B134" s="188" t="s">
        <v>83</v>
      </c>
      <c r="C134" s="189"/>
    </row>
    <row r="135" spans="1:3" x14ac:dyDescent="0.25">
      <c r="A135" s="188">
        <v>36</v>
      </c>
      <c r="B135" s="188" t="s">
        <v>83</v>
      </c>
      <c r="C135" s="189"/>
    </row>
    <row r="136" spans="1:3" x14ac:dyDescent="0.25">
      <c r="A136" s="188">
        <v>37</v>
      </c>
      <c r="B136" s="188" t="s">
        <v>83</v>
      </c>
      <c r="C136" s="189"/>
    </row>
    <row r="137" spans="1:3" x14ac:dyDescent="0.25">
      <c r="A137" s="188">
        <v>38</v>
      </c>
      <c r="B137" s="188" t="s">
        <v>83</v>
      </c>
      <c r="C137" s="189"/>
    </row>
    <row r="138" spans="1:3" x14ac:dyDescent="0.25">
      <c r="A138" s="188">
        <v>39</v>
      </c>
      <c r="B138" s="188" t="s">
        <v>83</v>
      </c>
      <c r="C138" s="189"/>
    </row>
    <row r="139" spans="1:3" x14ac:dyDescent="0.25">
      <c r="A139" s="188">
        <v>40</v>
      </c>
      <c r="B139" s="188" t="s">
        <v>83</v>
      </c>
      <c r="C139" s="189"/>
    </row>
    <row r="140" spans="1:3" x14ac:dyDescent="0.25">
      <c r="A140" s="188">
        <v>41</v>
      </c>
      <c r="B140" s="188" t="s">
        <v>83</v>
      </c>
      <c r="C140" s="189"/>
    </row>
    <row r="141" spans="1:3" x14ac:dyDescent="0.25">
      <c r="A141" s="188">
        <v>42</v>
      </c>
      <c r="B141" s="188" t="s">
        <v>83</v>
      </c>
      <c r="C141" s="189"/>
    </row>
    <row r="142" spans="1:3" x14ac:dyDescent="0.25">
      <c r="A142" s="188">
        <v>43</v>
      </c>
      <c r="B142" s="188" t="s">
        <v>83</v>
      </c>
      <c r="C142" s="189"/>
    </row>
    <row r="143" spans="1:3" x14ac:dyDescent="0.25">
      <c r="A143" s="188">
        <v>44</v>
      </c>
      <c r="B143" s="188" t="s">
        <v>83</v>
      </c>
      <c r="C143" s="189"/>
    </row>
    <row r="144" spans="1:3" x14ac:dyDescent="0.25">
      <c r="A144" s="188">
        <v>45</v>
      </c>
      <c r="B144" s="188" t="s">
        <v>83</v>
      </c>
      <c r="C144" s="189"/>
    </row>
    <row r="145" spans="1:3" x14ac:dyDescent="0.25">
      <c r="A145" s="188">
        <v>46</v>
      </c>
      <c r="B145" s="188" t="s">
        <v>83</v>
      </c>
      <c r="C145" s="189"/>
    </row>
    <row r="146" spans="1:3" x14ac:dyDescent="0.25">
      <c r="A146" s="188">
        <v>47</v>
      </c>
      <c r="B146" s="188" t="s">
        <v>83</v>
      </c>
      <c r="C146" s="189"/>
    </row>
    <row r="147" spans="1:3" x14ac:dyDescent="0.25">
      <c r="A147" s="188">
        <v>48</v>
      </c>
      <c r="B147" s="188" t="s">
        <v>83</v>
      </c>
      <c r="C147" s="189"/>
    </row>
    <row r="148" spans="1:3" x14ac:dyDescent="0.25">
      <c r="A148" s="188">
        <v>49</v>
      </c>
      <c r="B148" s="188" t="s">
        <v>83</v>
      </c>
      <c r="C148" s="189"/>
    </row>
    <row r="149" spans="1:3" x14ac:dyDescent="0.25">
      <c r="A149" s="188">
        <v>50</v>
      </c>
      <c r="B149" s="188" t="s">
        <v>62</v>
      </c>
      <c r="C149" s="189"/>
    </row>
    <row r="150" spans="1:3" x14ac:dyDescent="0.25">
      <c r="A150" s="188">
        <v>51</v>
      </c>
      <c r="B150" s="188" t="s">
        <v>62</v>
      </c>
      <c r="C150" s="189"/>
    </row>
    <row r="151" spans="1:3" x14ac:dyDescent="0.25">
      <c r="A151" s="188">
        <v>52</v>
      </c>
      <c r="B151" s="188" t="s">
        <v>62</v>
      </c>
      <c r="C151" s="189"/>
    </row>
    <row r="152" spans="1:3" x14ac:dyDescent="0.25">
      <c r="A152" s="188">
        <v>53</v>
      </c>
      <c r="B152" s="188" t="s">
        <v>62</v>
      </c>
      <c r="C152" s="189"/>
    </row>
    <row r="153" spans="1:3" x14ac:dyDescent="0.25">
      <c r="A153" s="188">
        <v>54</v>
      </c>
      <c r="B153" s="188" t="s">
        <v>62</v>
      </c>
      <c r="C153" s="189"/>
    </row>
    <row r="154" spans="1:3" x14ac:dyDescent="0.25">
      <c r="A154" s="188">
        <v>55</v>
      </c>
      <c r="B154" s="188" t="s">
        <v>62</v>
      </c>
      <c r="C154" s="189"/>
    </row>
    <row r="155" spans="1:3" x14ac:dyDescent="0.25">
      <c r="A155" s="188">
        <v>56</v>
      </c>
      <c r="B155" s="188" t="s">
        <v>62</v>
      </c>
      <c r="C155" s="189"/>
    </row>
    <row r="156" spans="1:3" x14ac:dyDescent="0.25">
      <c r="A156" s="188">
        <v>57</v>
      </c>
      <c r="B156" s="188" t="s">
        <v>62</v>
      </c>
      <c r="C156" s="189"/>
    </row>
    <row r="157" spans="1:3" x14ac:dyDescent="0.25">
      <c r="A157" s="188">
        <v>58</v>
      </c>
      <c r="B157" s="188" t="s">
        <v>62</v>
      </c>
      <c r="C157" s="189"/>
    </row>
    <row r="158" spans="1:3" x14ac:dyDescent="0.25">
      <c r="A158" s="188">
        <v>59</v>
      </c>
      <c r="B158" s="188" t="s">
        <v>62</v>
      </c>
      <c r="C158" s="189"/>
    </row>
    <row r="159" spans="1:3" x14ac:dyDescent="0.25">
      <c r="A159" s="188">
        <v>60</v>
      </c>
      <c r="B159" s="188" t="s">
        <v>62</v>
      </c>
      <c r="C159" s="189"/>
    </row>
    <row r="160" spans="1:3" x14ac:dyDescent="0.25">
      <c r="A160" s="188">
        <v>61</v>
      </c>
      <c r="B160" s="188" t="s">
        <v>62</v>
      </c>
      <c r="C160" s="189"/>
    </row>
    <row r="161" spans="1:3" x14ac:dyDescent="0.25">
      <c r="A161" s="188">
        <v>62</v>
      </c>
      <c r="B161" s="188" t="s">
        <v>62</v>
      </c>
      <c r="C161" s="189"/>
    </row>
    <row r="162" spans="1:3" x14ac:dyDescent="0.25">
      <c r="A162" s="188">
        <v>63</v>
      </c>
      <c r="B162" s="188" t="s">
        <v>62</v>
      </c>
      <c r="C162" s="189"/>
    </row>
    <row r="163" spans="1:3" x14ac:dyDescent="0.25">
      <c r="A163" s="188">
        <v>64</v>
      </c>
      <c r="B163" s="188" t="s">
        <v>62</v>
      </c>
      <c r="C163" s="189"/>
    </row>
    <row r="164" spans="1:3" x14ac:dyDescent="0.25">
      <c r="A164" s="188">
        <v>65</v>
      </c>
      <c r="B164" s="188" t="s">
        <v>62</v>
      </c>
      <c r="C164" s="189"/>
    </row>
    <row r="165" spans="1:3" x14ac:dyDescent="0.25">
      <c r="A165" s="188">
        <v>66</v>
      </c>
      <c r="B165" s="188" t="s">
        <v>62</v>
      </c>
      <c r="C165" s="189"/>
    </row>
    <row r="166" spans="1:3" x14ac:dyDescent="0.25">
      <c r="A166" s="188">
        <v>67</v>
      </c>
      <c r="B166" s="188" t="s">
        <v>62</v>
      </c>
      <c r="C166" s="189"/>
    </row>
    <row r="167" spans="1:3" x14ac:dyDescent="0.25">
      <c r="A167" s="188">
        <v>68</v>
      </c>
      <c r="B167" s="188" t="s">
        <v>62</v>
      </c>
      <c r="C167" s="189"/>
    </row>
    <row r="168" spans="1:3" x14ac:dyDescent="0.25">
      <c r="A168" s="188">
        <v>69</v>
      </c>
      <c r="B168" s="188" t="s">
        <v>62</v>
      </c>
      <c r="C168" s="189"/>
    </row>
    <row r="169" spans="1:3" x14ac:dyDescent="0.25">
      <c r="A169" s="188">
        <v>70</v>
      </c>
      <c r="B169" s="188" t="s">
        <v>62</v>
      </c>
      <c r="C169" s="189"/>
    </row>
    <row r="170" spans="1:3" x14ac:dyDescent="0.25">
      <c r="A170" s="188">
        <v>71</v>
      </c>
      <c r="B170" s="188" t="s">
        <v>62</v>
      </c>
      <c r="C170" s="189"/>
    </row>
    <row r="171" spans="1:3" x14ac:dyDescent="0.25">
      <c r="A171" s="188">
        <v>72</v>
      </c>
      <c r="B171" s="188" t="s">
        <v>62</v>
      </c>
      <c r="C171" s="189"/>
    </row>
    <row r="172" spans="1:3" x14ac:dyDescent="0.25">
      <c r="A172" s="188">
        <v>73</v>
      </c>
      <c r="B172" s="188" t="s">
        <v>62</v>
      </c>
      <c r="C172" s="189"/>
    </row>
    <row r="173" spans="1:3" x14ac:dyDescent="0.25">
      <c r="A173" s="188">
        <v>74</v>
      </c>
      <c r="B173" s="188" t="s">
        <v>62</v>
      </c>
      <c r="C173" s="189"/>
    </row>
    <row r="174" spans="1:3" x14ac:dyDescent="0.25">
      <c r="A174" s="188">
        <v>75</v>
      </c>
      <c r="B174" s="188" t="s">
        <v>62</v>
      </c>
      <c r="C174" s="189"/>
    </row>
    <row r="175" spans="1:3" x14ac:dyDescent="0.25">
      <c r="A175" s="188">
        <v>76</v>
      </c>
      <c r="B175" s="188" t="s">
        <v>62</v>
      </c>
      <c r="C175" s="189"/>
    </row>
    <row r="176" spans="1:3" x14ac:dyDescent="0.25">
      <c r="A176" s="188">
        <v>77</v>
      </c>
      <c r="B176" s="188" t="s">
        <v>62</v>
      </c>
      <c r="C176" s="189"/>
    </row>
    <row r="177" spans="1:3" x14ac:dyDescent="0.25">
      <c r="A177" s="188">
        <v>78</v>
      </c>
      <c r="B177" s="188" t="s">
        <v>62</v>
      </c>
      <c r="C177" s="189"/>
    </row>
    <row r="178" spans="1:3" x14ac:dyDescent="0.25">
      <c r="A178" s="188">
        <v>79</v>
      </c>
      <c r="B178" s="188" t="s">
        <v>62</v>
      </c>
      <c r="C178" s="189"/>
    </row>
    <row r="179" spans="1:3" x14ac:dyDescent="0.25">
      <c r="A179" s="188">
        <v>80</v>
      </c>
      <c r="B179" s="188" t="s">
        <v>62</v>
      </c>
      <c r="C179" s="189"/>
    </row>
    <row r="180" spans="1:3" x14ac:dyDescent="0.25">
      <c r="A180" s="188">
        <v>81</v>
      </c>
      <c r="B180" s="188" t="s">
        <v>62</v>
      </c>
      <c r="C180" s="189"/>
    </row>
    <row r="181" spans="1:3" x14ac:dyDescent="0.25">
      <c r="A181" s="188">
        <v>82</v>
      </c>
      <c r="B181" s="188" t="s">
        <v>62</v>
      </c>
      <c r="C181" s="189"/>
    </row>
    <row r="182" spans="1:3" x14ac:dyDescent="0.25">
      <c r="A182" s="188">
        <v>83</v>
      </c>
      <c r="B182" s="188" t="s">
        <v>62</v>
      </c>
      <c r="C182" s="189"/>
    </row>
    <row r="183" spans="1:3" x14ac:dyDescent="0.25">
      <c r="A183" s="188">
        <v>84</v>
      </c>
      <c r="B183" s="188" t="s">
        <v>62</v>
      </c>
      <c r="C183" s="189"/>
    </row>
    <row r="184" spans="1:3" x14ac:dyDescent="0.25">
      <c r="A184" s="188">
        <v>85</v>
      </c>
      <c r="B184" s="188" t="s">
        <v>62</v>
      </c>
      <c r="C184" s="189"/>
    </row>
    <row r="185" spans="1:3" x14ac:dyDescent="0.25">
      <c r="A185" s="188">
        <v>86</v>
      </c>
      <c r="B185" s="188" t="s">
        <v>62</v>
      </c>
      <c r="C185" s="189"/>
    </row>
    <row r="186" spans="1:3" x14ac:dyDescent="0.25">
      <c r="A186" s="188">
        <v>87</v>
      </c>
      <c r="B186" s="188" t="s">
        <v>62</v>
      </c>
      <c r="C186" s="189"/>
    </row>
    <row r="187" spans="1:3" x14ac:dyDescent="0.25">
      <c r="A187" s="188">
        <v>88</v>
      </c>
      <c r="B187" s="188" t="s">
        <v>62</v>
      </c>
      <c r="C187" s="189"/>
    </row>
    <row r="188" spans="1:3" x14ac:dyDescent="0.25">
      <c r="A188" s="188">
        <v>89</v>
      </c>
      <c r="B188" s="188" t="s">
        <v>62</v>
      </c>
      <c r="C188" s="189"/>
    </row>
    <row r="189" spans="1:3" x14ac:dyDescent="0.25">
      <c r="A189" s="188">
        <v>90</v>
      </c>
      <c r="B189" s="188" t="s">
        <v>62</v>
      </c>
      <c r="C189" s="189"/>
    </row>
    <row r="190" spans="1:3" x14ac:dyDescent="0.25">
      <c r="A190" s="188">
        <v>91</v>
      </c>
      <c r="B190" s="188" t="s">
        <v>62</v>
      </c>
      <c r="C190" s="189"/>
    </row>
    <row r="191" spans="1:3" x14ac:dyDescent="0.25">
      <c r="A191" s="188">
        <v>92</v>
      </c>
      <c r="B191" s="188" t="s">
        <v>62</v>
      </c>
      <c r="C191" s="189"/>
    </row>
    <row r="192" spans="1:3" x14ac:dyDescent="0.25">
      <c r="A192" s="188">
        <v>93</v>
      </c>
      <c r="B192" s="188" t="s">
        <v>62</v>
      </c>
      <c r="C192" s="189"/>
    </row>
    <row r="193" spans="1:3" x14ac:dyDescent="0.25">
      <c r="A193" s="188">
        <v>94</v>
      </c>
      <c r="B193" s="188" t="s">
        <v>62</v>
      </c>
      <c r="C193" s="189"/>
    </row>
    <row r="194" spans="1:3" x14ac:dyDescent="0.25">
      <c r="A194" s="188">
        <v>95</v>
      </c>
      <c r="B194" s="188" t="s">
        <v>62</v>
      </c>
      <c r="C194" s="189"/>
    </row>
    <row r="195" spans="1:3" x14ac:dyDescent="0.25">
      <c r="A195" s="188">
        <v>96</v>
      </c>
      <c r="B195" s="188" t="s">
        <v>62</v>
      </c>
      <c r="C195" s="189"/>
    </row>
    <row r="196" spans="1:3" x14ac:dyDescent="0.25">
      <c r="A196" s="188">
        <v>97</v>
      </c>
      <c r="B196" s="188" t="s">
        <v>62</v>
      </c>
      <c r="C196" s="189"/>
    </row>
    <row r="197" spans="1:3" x14ac:dyDescent="0.25">
      <c r="A197" s="188">
        <v>98</v>
      </c>
      <c r="B197" s="188" t="s">
        <v>62</v>
      </c>
      <c r="C197" s="189"/>
    </row>
    <row r="198" spans="1:3" x14ac:dyDescent="0.25">
      <c r="A198" s="188">
        <v>99</v>
      </c>
      <c r="B198" s="188" t="s">
        <v>62</v>
      </c>
      <c r="C198" s="189"/>
    </row>
    <row r="199" spans="1:3" x14ac:dyDescent="0.25">
      <c r="A199" s="188">
        <v>100</v>
      </c>
      <c r="B199" s="188" t="s">
        <v>82</v>
      </c>
      <c r="C199" s="189"/>
    </row>
    <row r="200" spans="1:3" x14ac:dyDescent="0.25">
      <c r="C200" s="189"/>
    </row>
    <row r="201" spans="1:3" x14ac:dyDescent="0.25">
      <c r="A201" s="302" t="s">
        <v>89</v>
      </c>
      <c r="B201" s="302" t="s">
        <v>90</v>
      </c>
      <c r="C201" s="189"/>
    </row>
    <row r="202" spans="1:3" x14ac:dyDescent="0.25">
      <c r="A202" s="299"/>
      <c r="B202" s="299"/>
      <c r="C202" s="189"/>
    </row>
    <row r="203" spans="1:3" x14ac:dyDescent="0.25">
      <c r="A203" s="188" t="s">
        <v>91</v>
      </c>
      <c r="B203" s="188" t="s">
        <v>91</v>
      </c>
      <c r="C203" s="189"/>
    </row>
    <row r="204" spans="1:3" x14ac:dyDescent="0.25">
      <c r="A204" s="188" t="s">
        <v>92</v>
      </c>
      <c r="B204" s="188" t="s">
        <v>93</v>
      </c>
      <c r="C204" s="189"/>
    </row>
    <row r="205" spans="1:3" x14ac:dyDescent="0.25">
      <c r="A205" s="188"/>
      <c r="B205" s="188" t="s">
        <v>92</v>
      </c>
      <c r="C205" s="189"/>
    </row>
    <row r="206" spans="1:3" x14ac:dyDescent="0.25">
      <c r="C206" s="189"/>
    </row>
    <row r="207" spans="1:3" x14ac:dyDescent="0.25">
      <c r="A207" s="301" t="s">
        <v>94</v>
      </c>
      <c r="B207" s="301"/>
      <c r="C207" s="189"/>
    </row>
    <row r="208" spans="1:3" x14ac:dyDescent="0.25">
      <c r="A208" s="187" t="s">
        <v>91</v>
      </c>
      <c r="B208" s="188">
        <v>2</v>
      </c>
      <c r="C208" s="189"/>
    </row>
    <row r="209" spans="1:3" x14ac:dyDescent="0.25">
      <c r="A209" s="187" t="s">
        <v>93</v>
      </c>
      <c r="B209" s="188">
        <v>1</v>
      </c>
      <c r="C209" s="189"/>
    </row>
    <row r="210" spans="1:3" x14ac:dyDescent="0.25">
      <c r="A210" s="187" t="s">
        <v>92</v>
      </c>
      <c r="B210" s="188">
        <v>0</v>
      </c>
      <c r="C210" s="189"/>
    </row>
    <row r="211" spans="1:3" x14ac:dyDescent="0.25">
      <c r="C211" s="189"/>
    </row>
    <row r="212" spans="1:3" x14ac:dyDescent="0.25">
      <c r="C212" s="189"/>
    </row>
    <row r="213" spans="1:3" x14ac:dyDescent="0.25">
      <c r="C213" s="189"/>
    </row>
    <row r="214" spans="1:3" x14ac:dyDescent="0.25">
      <c r="A214" s="187" t="s">
        <v>95</v>
      </c>
      <c r="B214" s="187" t="s">
        <v>96</v>
      </c>
      <c r="C214" s="187" t="s">
        <v>97</v>
      </c>
    </row>
    <row r="215" spans="1:3" x14ac:dyDescent="0.25">
      <c r="A215" s="188" t="s">
        <v>82</v>
      </c>
      <c r="B215" s="188" t="s">
        <v>91</v>
      </c>
      <c r="C215" s="188">
        <v>2</v>
      </c>
    </row>
    <row r="216" spans="1:3" x14ac:dyDescent="0.25">
      <c r="A216" s="188" t="s">
        <v>82</v>
      </c>
      <c r="B216" s="188" t="s">
        <v>92</v>
      </c>
      <c r="C216" s="188">
        <v>0</v>
      </c>
    </row>
    <row r="217" spans="1:3" x14ac:dyDescent="0.25">
      <c r="A217" s="188" t="s">
        <v>62</v>
      </c>
      <c r="B217" s="188" t="s">
        <v>91</v>
      </c>
      <c r="C217" s="188">
        <v>1</v>
      </c>
    </row>
    <row r="218" spans="1:3" x14ac:dyDescent="0.25">
      <c r="A218" s="188" t="s">
        <v>62</v>
      </c>
      <c r="B218" s="188" t="s">
        <v>92</v>
      </c>
      <c r="C218" s="188">
        <v>0</v>
      </c>
    </row>
    <row r="219" spans="1:3" x14ac:dyDescent="0.25">
      <c r="A219" s="188" t="s">
        <v>83</v>
      </c>
      <c r="B219" s="188" t="s">
        <v>91</v>
      </c>
      <c r="C219" s="188">
        <v>0</v>
      </c>
    </row>
    <row r="220" spans="1:3" x14ac:dyDescent="0.25">
      <c r="A220" s="188" t="s">
        <v>83</v>
      </c>
      <c r="B220" s="188" t="s">
        <v>92</v>
      </c>
      <c r="C220" s="188">
        <v>0</v>
      </c>
    </row>
    <row r="221" spans="1:3" x14ac:dyDescent="0.25">
      <c r="C221" s="189"/>
    </row>
    <row r="222" spans="1:3" x14ac:dyDescent="0.25">
      <c r="A222" s="187" t="s">
        <v>98</v>
      </c>
      <c r="B222" s="187" t="s">
        <v>99</v>
      </c>
      <c r="C222" s="187" t="s">
        <v>100</v>
      </c>
    </row>
    <row r="223" spans="1:3" x14ac:dyDescent="0.25">
      <c r="A223" s="188" t="s">
        <v>82</v>
      </c>
      <c r="B223" s="188" t="s">
        <v>91</v>
      </c>
      <c r="C223" s="188">
        <v>2</v>
      </c>
    </row>
    <row r="224" spans="1:3" x14ac:dyDescent="0.25">
      <c r="A224" s="188" t="s">
        <v>82</v>
      </c>
      <c r="B224" s="188" t="s">
        <v>93</v>
      </c>
      <c r="C224" s="188">
        <v>1</v>
      </c>
    </row>
    <row r="225" spans="1:3" x14ac:dyDescent="0.25">
      <c r="A225" s="188" t="s">
        <v>82</v>
      </c>
      <c r="B225" s="188" t="s">
        <v>92</v>
      </c>
      <c r="C225" s="188">
        <v>0</v>
      </c>
    </row>
    <row r="226" spans="1:3" x14ac:dyDescent="0.25">
      <c r="A226" s="188" t="s">
        <v>62</v>
      </c>
      <c r="B226" s="188" t="s">
        <v>91</v>
      </c>
      <c r="C226" s="188">
        <v>1</v>
      </c>
    </row>
    <row r="227" spans="1:3" x14ac:dyDescent="0.25">
      <c r="A227" s="188" t="s">
        <v>62</v>
      </c>
      <c r="B227" s="188" t="s">
        <v>93</v>
      </c>
      <c r="C227" s="188">
        <v>0</v>
      </c>
    </row>
    <row r="228" spans="1:3" x14ac:dyDescent="0.25">
      <c r="A228" s="188" t="s">
        <v>62</v>
      </c>
      <c r="B228" s="188" t="s">
        <v>92</v>
      </c>
      <c r="C228" s="188">
        <v>0</v>
      </c>
    </row>
    <row r="229" spans="1:3" x14ac:dyDescent="0.25">
      <c r="A229" s="188" t="s">
        <v>83</v>
      </c>
      <c r="B229" s="188" t="s">
        <v>91</v>
      </c>
      <c r="C229" s="188">
        <v>0</v>
      </c>
    </row>
    <row r="230" spans="1:3" x14ac:dyDescent="0.25">
      <c r="A230" s="188" t="s">
        <v>83</v>
      </c>
      <c r="B230" s="188" t="s">
        <v>93</v>
      </c>
      <c r="C230" s="188">
        <v>0</v>
      </c>
    </row>
    <row r="231" spans="1:3" x14ac:dyDescent="0.25">
      <c r="A231" s="188" t="s">
        <v>83</v>
      </c>
      <c r="B231" s="188" t="s">
        <v>92</v>
      </c>
      <c r="C231" s="188">
        <v>0</v>
      </c>
    </row>
    <row r="232" spans="1:3" x14ac:dyDescent="0.25">
      <c r="C232" s="189"/>
    </row>
    <row r="233" spans="1:3" x14ac:dyDescent="0.25">
      <c r="A233" s="198" t="s">
        <v>101</v>
      </c>
      <c r="B233" s="187" t="s">
        <v>55</v>
      </c>
      <c r="C233" s="187" t="s">
        <v>56</v>
      </c>
    </row>
    <row r="234" spans="1:3" x14ac:dyDescent="0.25">
      <c r="A234" s="198">
        <v>1</v>
      </c>
      <c r="B234" s="188" t="s">
        <v>65</v>
      </c>
      <c r="C234" s="188" t="s">
        <v>58</v>
      </c>
    </row>
    <row r="235" spans="1:3" x14ac:dyDescent="0.25">
      <c r="A235" s="198">
        <v>2</v>
      </c>
      <c r="B235" s="188" t="s">
        <v>63</v>
      </c>
      <c r="C235" s="188" t="s">
        <v>60</v>
      </c>
    </row>
    <row r="236" spans="1:3" x14ac:dyDescent="0.25">
      <c r="A236" s="198">
        <v>3</v>
      </c>
      <c r="B236" s="188" t="s">
        <v>102</v>
      </c>
      <c r="C236" s="188" t="s">
        <v>62</v>
      </c>
    </row>
    <row r="237" spans="1:3" x14ac:dyDescent="0.25">
      <c r="A237" s="198">
        <v>4</v>
      </c>
      <c r="B237" s="188" t="s">
        <v>59</v>
      </c>
      <c r="C237" s="188" t="s">
        <v>64</v>
      </c>
    </row>
    <row r="238" spans="1:3" x14ac:dyDescent="0.25">
      <c r="A238" s="198">
        <v>5</v>
      </c>
      <c r="B238" s="188" t="s">
        <v>57</v>
      </c>
      <c r="C238" s="188" t="s">
        <v>66</v>
      </c>
    </row>
    <row r="239" spans="1:3" x14ac:dyDescent="0.25">
      <c r="C239" s="189"/>
    </row>
    <row r="240" spans="1:3" x14ac:dyDescent="0.25">
      <c r="A240" s="187" t="s">
        <v>103</v>
      </c>
      <c r="C240" s="189"/>
    </row>
    <row r="241" spans="1:3" x14ac:dyDescent="0.25">
      <c r="A241" s="188" t="s">
        <v>104</v>
      </c>
      <c r="C241" s="189"/>
    </row>
    <row r="242" spans="1:3" x14ac:dyDescent="0.25">
      <c r="A242" s="188" t="s">
        <v>105</v>
      </c>
      <c r="C242" s="189"/>
    </row>
    <row r="243" spans="1:3" x14ac:dyDescent="0.25">
      <c r="A243" s="188" t="s">
        <v>106</v>
      </c>
      <c r="C243" s="189"/>
    </row>
    <row r="244" spans="1:3" x14ac:dyDescent="0.25">
      <c r="A244" s="188" t="s">
        <v>107</v>
      </c>
      <c r="C244" s="189"/>
    </row>
    <row r="245" spans="1:3" x14ac:dyDescent="0.25">
      <c r="C245" s="189"/>
    </row>
    <row r="246" spans="1:3" x14ac:dyDescent="0.25">
      <c r="A246" s="187" t="s">
        <v>108</v>
      </c>
      <c r="C246" s="189"/>
    </row>
    <row r="247" spans="1:3" x14ac:dyDescent="0.25">
      <c r="A247" s="188" t="s">
        <v>73</v>
      </c>
      <c r="C247" s="189"/>
    </row>
    <row r="248" spans="1:3" x14ac:dyDescent="0.25">
      <c r="A248" s="188" t="s">
        <v>72</v>
      </c>
      <c r="C248" s="189"/>
    </row>
    <row r="249" spans="1:3" x14ac:dyDescent="0.25">
      <c r="C249" s="189"/>
    </row>
    <row r="250" spans="1:3" x14ac:dyDescent="0.25">
      <c r="A250" s="196" t="s">
        <v>109</v>
      </c>
      <c r="C250" s="189"/>
    </row>
    <row r="251" spans="1:3" x14ac:dyDescent="0.25">
      <c r="A251" s="188" t="s">
        <v>110</v>
      </c>
      <c r="C251" s="189"/>
    </row>
    <row r="252" spans="1:3" x14ac:dyDescent="0.25">
      <c r="A252" s="188" t="s">
        <v>111</v>
      </c>
      <c r="C252" s="189"/>
    </row>
    <row r="253" spans="1:3" x14ac:dyDescent="0.25">
      <c r="A253" s="188" t="s">
        <v>112</v>
      </c>
      <c r="C253" s="189"/>
    </row>
    <row r="254" spans="1:3" x14ac:dyDescent="0.25">
      <c r="C254" s="189"/>
    </row>
  </sheetData>
  <mergeCells count="16">
    <mergeCell ref="A99:B99"/>
    <mergeCell ref="A201:A202"/>
    <mergeCell ref="B201:B202"/>
    <mergeCell ref="A207:B207"/>
    <mergeCell ref="A69:A71"/>
    <mergeCell ref="A72:A73"/>
    <mergeCell ref="A74:A75"/>
    <mergeCell ref="A76:A78"/>
    <mergeCell ref="A82:A84"/>
    <mergeCell ref="A86:C86"/>
    <mergeCell ref="A67:A68"/>
    <mergeCell ref="A1:C1"/>
    <mergeCell ref="A22:B22"/>
    <mergeCell ref="A30:C30"/>
    <mergeCell ref="A64:B64"/>
    <mergeCell ref="A65:A66"/>
  </mergeCells>
  <conditionalFormatting sqref="B32:B56">
    <cfRule type="cellIs" dxfId="79" priority="5" operator="equal">
      <formula>"CATASTROFICO"</formula>
    </cfRule>
    <cfRule type="cellIs" dxfId="78" priority="6" operator="equal">
      <formula>"MAYOR"</formula>
    </cfRule>
    <cfRule type="cellIs" dxfId="77" priority="8" operator="equal">
      <formula>"MENOR"</formula>
    </cfRule>
    <cfRule type="cellIs" dxfId="76" priority="9" operator="equal">
      <formula>"INSIGNIFICANTE"</formula>
    </cfRule>
  </conditionalFormatting>
  <conditionalFormatting sqref="B32:C56">
    <cfRule type="cellIs" dxfId="75" priority="3" operator="equal">
      <formula>"MODERADO"</formula>
    </cfRule>
  </conditionalFormatting>
  <conditionalFormatting sqref="C32:C56">
    <cfRule type="cellIs" dxfId="74" priority="1" operator="equal">
      <formula>"EXTREMO"</formula>
    </cfRule>
    <cfRule type="cellIs" dxfId="73" priority="2" operator="equal">
      <formula>"ALTO"</formula>
    </cfRule>
    <cfRule type="cellIs" dxfId="72" priority="4" operator="equal">
      <formula>"BAJO"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4"/>
  <sheetViews>
    <sheetView topLeftCell="A3" zoomScale="188" workbookViewId="0">
      <selection activeCell="A14" sqref="A14"/>
    </sheetView>
  </sheetViews>
  <sheetFormatPr baseColWidth="10" defaultColWidth="11.42578125" defaultRowHeight="15.75" x14ac:dyDescent="0.25"/>
  <cols>
    <col min="1" max="1" width="44.7109375" style="3" customWidth="1"/>
  </cols>
  <sheetData>
    <row r="1" spans="1:1" x14ac:dyDescent="0.25">
      <c r="A1" s="4" t="s">
        <v>113</v>
      </c>
    </row>
    <row r="2" spans="1:1" x14ac:dyDescent="0.25">
      <c r="A2" s="4" t="s">
        <v>114</v>
      </c>
    </row>
    <row r="3" spans="1:1" x14ac:dyDescent="0.25">
      <c r="A3" s="4" t="s">
        <v>115</v>
      </c>
    </row>
    <row r="4" spans="1:1" x14ac:dyDescent="0.25">
      <c r="A4" s="4" t="s">
        <v>116</v>
      </c>
    </row>
    <row r="5" spans="1:1" x14ac:dyDescent="0.25">
      <c r="A5" s="4" t="s">
        <v>117</v>
      </c>
    </row>
    <row r="6" spans="1:1" x14ac:dyDescent="0.25">
      <c r="A6" s="4" t="s">
        <v>118</v>
      </c>
    </row>
    <row r="7" spans="1:1" x14ac:dyDescent="0.25">
      <c r="A7" s="4" t="s">
        <v>119</v>
      </c>
    </row>
    <row r="8" spans="1:1" x14ac:dyDescent="0.25">
      <c r="A8" s="4" t="s">
        <v>118</v>
      </c>
    </row>
    <row r="9" spans="1:1" x14ac:dyDescent="0.25">
      <c r="A9" s="4" t="s">
        <v>120</v>
      </c>
    </row>
    <row r="10" spans="1:1" x14ac:dyDescent="0.25">
      <c r="A10" s="4" t="s">
        <v>121</v>
      </c>
    </row>
    <row r="11" spans="1:1" x14ac:dyDescent="0.25">
      <c r="A11" s="200" t="s">
        <v>122</v>
      </c>
    </row>
    <row r="12" spans="1:1" x14ac:dyDescent="0.25">
      <c r="A12" s="4" t="s">
        <v>123</v>
      </c>
    </row>
    <row r="13" spans="1:1" x14ac:dyDescent="0.25">
      <c r="A13" s="4" t="s">
        <v>124</v>
      </c>
    </row>
    <row r="14" spans="1:1" x14ac:dyDescent="0.25">
      <c r="A14" s="4" t="s">
        <v>125</v>
      </c>
    </row>
  </sheetData>
  <dataValidations count="1">
    <dataValidation type="list" allowBlank="1" showInputMessage="1" showErrorMessage="1" sqref="A11" xr:uid="{BAC3F961-3AA3-E444-8545-3F3C702A835E}">
      <formula1>$A$3:$A$14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C07B-B95B-4ABC-90D0-48984213D551}">
  <sheetPr codeName="Hoja1" filterMode="1"/>
  <dimension ref="A1:AY89"/>
  <sheetViews>
    <sheetView tabSelected="1" topLeftCell="AC46" zoomScale="78" zoomScaleNormal="78" workbookViewId="0">
      <selection activeCell="AD51" sqref="AD51"/>
    </sheetView>
  </sheetViews>
  <sheetFormatPr baseColWidth="10" defaultColWidth="9.140625" defaultRowHeight="15" x14ac:dyDescent="0.2"/>
  <cols>
    <col min="1" max="1" width="35.42578125" style="10" customWidth="1"/>
    <col min="2" max="2" width="52.42578125" style="10" customWidth="1"/>
    <col min="3" max="3" width="13.42578125" style="10" customWidth="1"/>
    <col min="4" max="4" width="9.140625" style="103" customWidth="1"/>
    <col min="5" max="5" width="59.28515625" style="10" customWidth="1"/>
    <col min="6" max="6" width="43.5703125" style="10" customWidth="1"/>
    <col min="7" max="7" width="30.28515625" style="10" customWidth="1"/>
    <col min="8" max="8" width="40.5703125" style="10" customWidth="1"/>
    <col min="9" max="9" width="8.7109375" style="10" customWidth="1"/>
    <col min="10" max="12" width="7.85546875" style="10" customWidth="1"/>
    <col min="13" max="16" width="9.140625" style="10" customWidth="1"/>
    <col min="17" max="20" width="7.85546875" style="10" customWidth="1"/>
    <col min="21" max="21" width="85.7109375" style="220" customWidth="1"/>
    <col min="22" max="22" width="70.140625" style="10" customWidth="1"/>
    <col min="23" max="23" width="78.28515625" style="285" customWidth="1"/>
    <col min="24" max="24" width="23.28515625" style="103" customWidth="1"/>
    <col min="25" max="25" width="143.28515625" style="10" customWidth="1"/>
    <col min="26" max="26" width="52.7109375" style="10" customWidth="1"/>
    <col min="27" max="27" width="47" style="10" customWidth="1"/>
    <col min="28" max="28" width="14.85546875" style="10" customWidth="1"/>
    <col min="29" max="29" width="111" style="285" customWidth="1"/>
    <col min="30" max="30" width="58.7109375" style="10" customWidth="1"/>
    <col min="31" max="31" width="59.42578125" style="10" customWidth="1"/>
    <col min="32" max="32" width="35.85546875" style="10" customWidth="1"/>
    <col min="33" max="16384" width="9.140625" style="10"/>
  </cols>
  <sheetData>
    <row r="1" spans="1:45" x14ac:dyDescent="0.2">
      <c r="A1" s="322"/>
      <c r="B1" s="323"/>
      <c r="C1" s="324"/>
      <c r="D1" s="330" t="s">
        <v>126</v>
      </c>
      <c r="E1" s="331"/>
      <c r="F1" s="331"/>
      <c r="G1" s="331"/>
      <c r="H1" s="331"/>
      <c r="I1" s="318"/>
      <c r="J1" s="319"/>
      <c r="K1" s="319"/>
      <c r="L1" s="319"/>
      <c r="M1" s="319"/>
      <c r="N1" s="319"/>
      <c r="O1" s="319"/>
      <c r="P1" s="319"/>
      <c r="Q1" s="319"/>
      <c r="R1" s="319"/>
      <c r="S1" s="319"/>
      <c r="T1" s="319"/>
    </row>
    <row r="2" spans="1:45" x14ac:dyDescent="0.2">
      <c r="A2" s="318"/>
      <c r="B2" s="319"/>
      <c r="C2" s="325"/>
      <c r="D2" s="331"/>
      <c r="E2" s="331"/>
      <c r="F2" s="331"/>
      <c r="G2" s="331"/>
      <c r="H2" s="331"/>
      <c r="I2" s="318"/>
      <c r="J2" s="319"/>
      <c r="K2" s="319"/>
      <c r="L2" s="319"/>
      <c r="M2" s="319"/>
      <c r="N2" s="319"/>
      <c r="O2" s="319"/>
      <c r="P2" s="319"/>
      <c r="Q2" s="319"/>
      <c r="R2" s="319"/>
      <c r="S2" s="319"/>
      <c r="T2" s="319"/>
    </row>
    <row r="3" spans="1:45" x14ac:dyDescent="0.2">
      <c r="A3" s="318"/>
      <c r="B3" s="319"/>
      <c r="C3" s="325"/>
      <c r="D3" s="331"/>
      <c r="E3" s="331"/>
      <c r="F3" s="331"/>
      <c r="G3" s="331"/>
      <c r="H3" s="331"/>
      <c r="I3" s="318"/>
      <c r="J3" s="319"/>
      <c r="K3" s="319"/>
      <c r="L3" s="319"/>
      <c r="M3" s="319"/>
      <c r="N3" s="319"/>
      <c r="O3" s="319"/>
      <c r="P3" s="319"/>
      <c r="Q3" s="319"/>
      <c r="R3" s="319"/>
      <c r="S3" s="319"/>
      <c r="T3" s="319"/>
    </row>
    <row r="4" spans="1:45" x14ac:dyDescent="0.2">
      <c r="A4" s="318"/>
      <c r="B4" s="319"/>
      <c r="C4" s="325"/>
      <c r="D4" s="331"/>
      <c r="E4" s="331"/>
      <c r="F4" s="331"/>
      <c r="G4" s="331"/>
      <c r="H4" s="331"/>
      <c r="I4" s="318"/>
      <c r="J4" s="319"/>
      <c r="K4" s="319"/>
      <c r="L4" s="319"/>
      <c r="M4" s="319"/>
      <c r="N4" s="319"/>
      <c r="O4" s="319"/>
      <c r="P4" s="319"/>
      <c r="Q4" s="319"/>
      <c r="R4" s="319"/>
      <c r="S4" s="319"/>
      <c r="T4" s="319"/>
    </row>
    <row r="5" spans="1:45" ht="33.75" customHeight="1" x14ac:dyDescent="0.2">
      <c r="A5" s="320"/>
      <c r="B5" s="321"/>
      <c r="C5" s="326"/>
      <c r="D5" s="331"/>
      <c r="E5" s="331"/>
      <c r="F5" s="331"/>
      <c r="G5" s="331"/>
      <c r="H5" s="331"/>
      <c r="I5" s="320"/>
      <c r="J5" s="321"/>
      <c r="K5" s="321"/>
      <c r="L5" s="321"/>
      <c r="M5" s="321"/>
      <c r="N5" s="321"/>
      <c r="O5" s="321"/>
      <c r="P5" s="321"/>
      <c r="Q5" s="321"/>
      <c r="R5" s="321"/>
      <c r="S5" s="321"/>
      <c r="T5" s="321"/>
    </row>
    <row r="6" spans="1:45" ht="15.75" x14ac:dyDescent="0.25">
      <c r="A6" s="29" t="s">
        <v>127</v>
      </c>
      <c r="B6" s="30"/>
      <c r="C6" s="30"/>
      <c r="D6" s="30"/>
      <c r="E6" s="30"/>
      <c r="F6" s="30"/>
      <c r="G6" s="30"/>
      <c r="H6" s="30"/>
      <c r="I6" s="31"/>
      <c r="J6" s="32"/>
      <c r="K6" s="32"/>
      <c r="L6" s="32"/>
      <c r="M6" s="32"/>
      <c r="N6" s="33" t="s">
        <v>128</v>
      </c>
      <c r="O6" s="32"/>
      <c r="P6" s="32"/>
      <c r="Q6" s="32"/>
      <c r="R6" s="32"/>
      <c r="S6" s="32"/>
      <c r="T6" s="34"/>
      <c r="U6" s="332" t="s">
        <v>129</v>
      </c>
      <c r="V6" s="332"/>
      <c r="W6" s="332"/>
      <c r="X6" s="332"/>
      <c r="Y6" s="333" t="s">
        <v>130</v>
      </c>
      <c r="Z6" s="334"/>
      <c r="AA6" s="334"/>
      <c r="AB6" s="335"/>
      <c r="AC6" s="332" t="s">
        <v>131</v>
      </c>
      <c r="AD6" s="332"/>
      <c r="AE6" s="332"/>
      <c r="AF6" s="332"/>
    </row>
    <row r="7" spans="1:45" ht="25.5" x14ac:dyDescent="0.2">
      <c r="A7" s="35" t="s">
        <v>132</v>
      </c>
      <c r="B7" s="36" t="s">
        <v>133</v>
      </c>
      <c r="C7" s="35" t="s">
        <v>134</v>
      </c>
      <c r="D7" s="35" t="s">
        <v>135</v>
      </c>
      <c r="E7" s="35" t="s">
        <v>136</v>
      </c>
      <c r="F7" s="35" t="s">
        <v>137</v>
      </c>
      <c r="G7" s="35" t="s">
        <v>138</v>
      </c>
      <c r="H7" s="37" t="s">
        <v>139</v>
      </c>
      <c r="I7" s="38" t="s">
        <v>140</v>
      </c>
      <c r="J7" s="38" t="s">
        <v>141</v>
      </c>
      <c r="K7" s="38" t="s">
        <v>142</v>
      </c>
      <c r="L7" s="38" t="s">
        <v>143</v>
      </c>
      <c r="M7" s="38" t="s">
        <v>144</v>
      </c>
      <c r="N7" s="38" t="s">
        <v>145</v>
      </c>
      <c r="O7" s="38" t="s">
        <v>146</v>
      </c>
      <c r="P7" s="38" t="s">
        <v>147</v>
      </c>
      <c r="Q7" s="38" t="s">
        <v>148</v>
      </c>
      <c r="R7" s="38" t="s">
        <v>149</v>
      </c>
      <c r="S7" s="38" t="s">
        <v>150</v>
      </c>
      <c r="T7" s="38" t="s">
        <v>151</v>
      </c>
      <c r="U7" s="210" t="s">
        <v>152</v>
      </c>
      <c r="V7" s="210" t="s">
        <v>153</v>
      </c>
      <c r="W7" s="288" t="s">
        <v>154</v>
      </c>
      <c r="X7" s="211" t="s">
        <v>155</v>
      </c>
      <c r="Y7" s="210" t="s">
        <v>152</v>
      </c>
      <c r="Z7" s="210" t="s">
        <v>153</v>
      </c>
      <c r="AA7" s="210" t="s">
        <v>154</v>
      </c>
      <c r="AB7" s="211" t="s">
        <v>155</v>
      </c>
      <c r="AC7" s="210" t="s">
        <v>152</v>
      </c>
      <c r="AD7" s="210" t="s">
        <v>153</v>
      </c>
      <c r="AE7" s="210" t="s">
        <v>154</v>
      </c>
      <c r="AF7" s="211" t="s">
        <v>155</v>
      </c>
    </row>
    <row r="8" spans="1:45" ht="213.75" customHeight="1" x14ac:dyDescent="0.2">
      <c r="A8" s="306" t="s">
        <v>156</v>
      </c>
      <c r="B8" s="304" t="s">
        <v>157</v>
      </c>
      <c r="C8" s="40" t="s">
        <v>158</v>
      </c>
      <c r="D8" s="41" t="s">
        <v>159</v>
      </c>
      <c r="E8" s="42" t="s">
        <v>160</v>
      </c>
      <c r="F8" s="2" t="s">
        <v>161</v>
      </c>
      <c r="G8" s="2" t="s">
        <v>162</v>
      </c>
      <c r="H8" s="2" t="s">
        <v>115</v>
      </c>
      <c r="I8" s="43"/>
      <c r="J8" s="44"/>
      <c r="K8" s="45"/>
      <c r="L8" s="45"/>
      <c r="M8" s="46"/>
      <c r="N8" s="46"/>
      <c r="O8" s="45"/>
      <c r="P8" s="45"/>
      <c r="Q8" s="45"/>
      <c r="R8" s="45"/>
      <c r="S8" s="47"/>
      <c r="T8" s="202"/>
      <c r="U8" s="216" t="s">
        <v>163</v>
      </c>
      <c r="V8" s="214" t="s">
        <v>164</v>
      </c>
      <c r="W8" s="230" t="s">
        <v>165</v>
      </c>
      <c r="X8" s="229">
        <v>1</v>
      </c>
      <c r="Y8" s="216" t="s">
        <v>166</v>
      </c>
      <c r="Z8" s="212" t="s">
        <v>164</v>
      </c>
      <c r="AA8" s="212" t="s">
        <v>167</v>
      </c>
      <c r="AB8" s="229">
        <v>1</v>
      </c>
      <c r="AC8" s="228" t="s">
        <v>168</v>
      </c>
      <c r="AD8" s="212" t="s">
        <v>169</v>
      </c>
      <c r="AE8" s="298" t="s">
        <v>170</v>
      </c>
      <c r="AF8" s="229">
        <v>1</v>
      </c>
    </row>
    <row r="9" spans="1:45" ht="157.5" customHeight="1" x14ac:dyDescent="0.2">
      <c r="A9" s="309"/>
      <c r="B9" s="310"/>
      <c r="C9" s="40" t="s">
        <v>171</v>
      </c>
      <c r="D9" s="41" t="s">
        <v>172</v>
      </c>
      <c r="E9" s="42" t="s">
        <v>173</v>
      </c>
      <c r="F9" s="2" t="s">
        <v>174</v>
      </c>
      <c r="G9" s="2" t="s">
        <v>175</v>
      </c>
      <c r="H9" s="2" t="s">
        <v>116</v>
      </c>
      <c r="I9" s="44"/>
      <c r="J9" s="47"/>
      <c r="K9" s="47"/>
      <c r="L9" s="47"/>
      <c r="M9" s="47"/>
      <c r="N9" s="47"/>
      <c r="O9" s="47"/>
      <c r="P9" s="47"/>
      <c r="Q9" s="47"/>
      <c r="R9" s="47"/>
      <c r="S9" s="47"/>
      <c r="T9" s="203"/>
      <c r="U9" s="216" t="s">
        <v>176</v>
      </c>
      <c r="V9" s="212" t="s">
        <v>164</v>
      </c>
      <c r="W9" s="230" t="s">
        <v>177</v>
      </c>
      <c r="X9" s="229">
        <v>1</v>
      </c>
      <c r="Y9" s="213" t="s">
        <v>178</v>
      </c>
      <c r="Z9" s="258" t="s">
        <v>179</v>
      </c>
      <c r="AA9" s="212" t="s">
        <v>180</v>
      </c>
      <c r="AB9" s="229">
        <v>1</v>
      </c>
      <c r="AC9" s="213" t="s">
        <v>181</v>
      </c>
      <c r="AD9" s="212" t="s">
        <v>182</v>
      </c>
      <c r="AE9" s="212" t="s">
        <v>183</v>
      </c>
      <c r="AF9" s="229">
        <v>1</v>
      </c>
    </row>
    <row r="10" spans="1:45" s="242" customFormat="1" ht="105" x14ac:dyDescent="0.2">
      <c r="A10" s="309"/>
      <c r="B10" s="310"/>
      <c r="C10" s="86" t="s">
        <v>184</v>
      </c>
      <c r="D10" s="243" t="s">
        <v>185</v>
      </c>
      <c r="E10" s="244" t="s">
        <v>186</v>
      </c>
      <c r="F10" s="245" t="s">
        <v>187</v>
      </c>
      <c r="G10" s="245" t="s">
        <v>188</v>
      </c>
      <c r="H10" s="255" t="s">
        <v>121</v>
      </c>
      <c r="I10" s="44"/>
      <c r="J10" s="47"/>
      <c r="K10" s="47"/>
      <c r="L10" s="47"/>
      <c r="M10" s="47"/>
      <c r="N10" s="47"/>
      <c r="O10" s="47"/>
      <c r="P10" s="47"/>
      <c r="Q10" s="47"/>
      <c r="R10" s="47"/>
      <c r="S10" s="47"/>
      <c r="T10" s="203"/>
      <c r="U10" s="247" t="s">
        <v>189</v>
      </c>
      <c r="V10" s="248" t="s">
        <v>190</v>
      </c>
      <c r="W10" s="249" t="s">
        <v>191</v>
      </c>
      <c r="X10" s="250">
        <v>1</v>
      </c>
      <c r="Y10" s="257" t="s">
        <v>192</v>
      </c>
      <c r="Z10" s="256" t="s">
        <v>179</v>
      </c>
      <c r="AA10" s="212" t="s">
        <v>193</v>
      </c>
      <c r="AB10" s="229">
        <v>1</v>
      </c>
      <c r="AC10" s="216" t="s">
        <v>194</v>
      </c>
      <c r="AD10" s="248" t="s">
        <v>195</v>
      </c>
      <c r="AE10" s="248" t="s">
        <v>196</v>
      </c>
      <c r="AF10" s="229">
        <v>1</v>
      </c>
      <c r="AG10" s="251"/>
      <c r="AH10" s="251"/>
      <c r="AI10" s="251"/>
      <c r="AJ10" s="251"/>
      <c r="AK10" s="251"/>
      <c r="AL10" s="251"/>
      <c r="AM10" s="251"/>
      <c r="AN10" s="251"/>
      <c r="AO10" s="251"/>
      <c r="AP10" s="251"/>
      <c r="AQ10" s="251"/>
      <c r="AR10" s="251"/>
      <c r="AS10" s="251"/>
    </row>
    <row r="11" spans="1:45" s="242" customFormat="1" ht="133.5" customHeight="1" x14ac:dyDescent="0.2">
      <c r="A11" s="309"/>
      <c r="B11" s="310"/>
      <c r="C11" s="86" t="s">
        <v>197</v>
      </c>
      <c r="D11" s="243" t="s">
        <v>198</v>
      </c>
      <c r="E11" s="244" t="s">
        <v>199</v>
      </c>
      <c r="F11" s="245" t="s">
        <v>200</v>
      </c>
      <c r="G11" s="245" t="s">
        <v>188</v>
      </c>
      <c r="H11" s="255" t="s">
        <v>121</v>
      </c>
      <c r="I11" s="243"/>
      <c r="J11" s="46"/>
      <c r="K11" s="46"/>
      <c r="L11" s="46"/>
      <c r="M11" s="47"/>
      <c r="N11" s="46"/>
      <c r="O11" s="46"/>
      <c r="P11" s="46"/>
      <c r="Q11" s="46"/>
      <c r="R11" s="46"/>
      <c r="S11" s="47"/>
      <c r="T11" s="246"/>
      <c r="U11" s="247" t="s">
        <v>201</v>
      </c>
      <c r="V11" s="252" t="s">
        <v>202</v>
      </c>
      <c r="W11" s="249" t="s">
        <v>203</v>
      </c>
      <c r="X11" s="253">
        <v>100</v>
      </c>
      <c r="Y11" s="262" t="s">
        <v>204</v>
      </c>
      <c r="Z11" s="217" t="s">
        <v>179</v>
      </c>
      <c r="AA11" s="212" t="s">
        <v>205</v>
      </c>
      <c r="AB11" s="229">
        <v>1</v>
      </c>
      <c r="AC11" s="216" t="s">
        <v>206</v>
      </c>
      <c r="AD11" s="248" t="s">
        <v>195</v>
      </c>
      <c r="AE11" s="248" t="s">
        <v>196</v>
      </c>
      <c r="AF11" s="229">
        <v>1</v>
      </c>
      <c r="AG11" s="251"/>
      <c r="AH11" s="251"/>
      <c r="AI11" s="251"/>
      <c r="AJ11" s="251"/>
      <c r="AK11" s="251"/>
      <c r="AL11" s="251"/>
      <c r="AM11" s="251"/>
      <c r="AN11" s="251"/>
      <c r="AO11" s="251"/>
      <c r="AP11" s="251"/>
      <c r="AQ11" s="251"/>
      <c r="AR11" s="251"/>
      <c r="AS11" s="251"/>
    </row>
    <row r="12" spans="1:45" ht="150" x14ac:dyDescent="0.2">
      <c r="A12" s="309"/>
      <c r="B12" s="310"/>
      <c r="C12" s="40" t="s">
        <v>207</v>
      </c>
      <c r="D12" s="41" t="s">
        <v>208</v>
      </c>
      <c r="E12" s="1" t="s">
        <v>209</v>
      </c>
      <c r="F12" s="2" t="s">
        <v>210</v>
      </c>
      <c r="G12" s="40" t="s">
        <v>211</v>
      </c>
      <c r="H12" s="2" t="s">
        <v>115</v>
      </c>
      <c r="I12" s="41"/>
      <c r="J12" s="45"/>
      <c r="K12" s="45"/>
      <c r="L12" s="45"/>
      <c r="M12" s="46"/>
      <c r="N12" s="45"/>
      <c r="O12" s="45"/>
      <c r="P12" s="45"/>
      <c r="Q12" s="45"/>
      <c r="R12" s="45"/>
      <c r="S12" s="47"/>
      <c r="T12" s="202"/>
      <c r="U12" s="221" t="s">
        <v>212</v>
      </c>
      <c r="V12" s="215" t="s">
        <v>212</v>
      </c>
      <c r="W12" s="239" t="s">
        <v>212</v>
      </c>
      <c r="X12" s="215"/>
      <c r="Y12" s="263" t="s">
        <v>213</v>
      </c>
      <c r="Z12" s="256" t="s">
        <v>179</v>
      </c>
      <c r="AA12" s="212" t="s">
        <v>214</v>
      </c>
      <c r="AB12" s="229">
        <v>0.5</v>
      </c>
      <c r="AC12" s="263" t="s">
        <v>215</v>
      </c>
      <c r="AD12" s="212" t="s">
        <v>169</v>
      </c>
      <c r="AE12" s="248" t="s">
        <v>216</v>
      </c>
      <c r="AF12" s="229">
        <v>1</v>
      </c>
    </row>
    <row r="13" spans="1:45" ht="160.5" customHeight="1" x14ac:dyDescent="0.2">
      <c r="A13" s="309"/>
      <c r="B13" s="310"/>
      <c r="C13" s="40" t="s">
        <v>217</v>
      </c>
      <c r="D13" s="41" t="s">
        <v>218</v>
      </c>
      <c r="E13" s="1" t="s">
        <v>219</v>
      </c>
      <c r="F13" s="2" t="s">
        <v>220</v>
      </c>
      <c r="G13" s="40" t="s">
        <v>221</v>
      </c>
      <c r="H13" s="41" t="s">
        <v>117</v>
      </c>
      <c r="I13" s="41"/>
      <c r="J13" s="45"/>
      <c r="K13" s="45"/>
      <c r="L13" s="47"/>
      <c r="M13" s="46"/>
      <c r="N13" s="45"/>
      <c r="O13" s="45"/>
      <c r="P13" s="47"/>
      <c r="Q13" s="45"/>
      <c r="R13" s="45"/>
      <c r="S13" s="46"/>
      <c r="T13" s="204"/>
      <c r="U13" s="223" t="s">
        <v>222</v>
      </c>
      <c r="V13" s="213" t="s">
        <v>223</v>
      </c>
      <c r="W13" s="230" t="s">
        <v>224</v>
      </c>
      <c r="X13" s="229">
        <v>0.5</v>
      </c>
      <c r="Y13" s="231" t="s">
        <v>225</v>
      </c>
      <c r="Z13" s="264" t="s">
        <v>226</v>
      </c>
      <c r="AA13" s="212" t="s">
        <v>227</v>
      </c>
      <c r="AB13" s="229">
        <v>0.8</v>
      </c>
      <c r="AC13" s="213" t="s">
        <v>228</v>
      </c>
      <c r="AD13" s="217" t="s">
        <v>229</v>
      </c>
      <c r="AE13" s="248" t="s">
        <v>230</v>
      </c>
      <c r="AF13" s="229">
        <v>1</v>
      </c>
    </row>
    <row r="14" spans="1:45" ht="120" x14ac:dyDescent="0.2">
      <c r="A14" s="309"/>
      <c r="B14" s="305"/>
      <c r="C14" s="40" t="s">
        <v>231</v>
      </c>
      <c r="D14" s="41" t="s">
        <v>232</v>
      </c>
      <c r="E14" s="1" t="s">
        <v>233</v>
      </c>
      <c r="F14" s="2" t="s">
        <v>234</v>
      </c>
      <c r="G14" s="2" t="s">
        <v>235</v>
      </c>
      <c r="H14" s="2" t="s">
        <v>116</v>
      </c>
      <c r="I14" s="44"/>
      <c r="J14" s="47"/>
      <c r="K14" s="47"/>
      <c r="L14" s="47"/>
      <c r="M14" s="47"/>
      <c r="N14" s="47"/>
      <c r="O14" s="47"/>
      <c r="P14" s="47"/>
      <c r="Q14" s="47"/>
      <c r="R14" s="47"/>
      <c r="S14" s="47"/>
      <c r="T14" s="204"/>
      <c r="U14" s="216" t="s">
        <v>236</v>
      </c>
      <c r="V14" s="212" t="s">
        <v>237</v>
      </c>
      <c r="W14" s="230" t="s">
        <v>238</v>
      </c>
      <c r="X14" s="229">
        <v>1</v>
      </c>
      <c r="Y14" s="228" t="s">
        <v>239</v>
      </c>
      <c r="Z14" s="212" t="s">
        <v>240</v>
      </c>
      <c r="AA14" s="212" t="s">
        <v>241</v>
      </c>
      <c r="AB14" s="229">
        <v>0.8</v>
      </c>
      <c r="AC14" s="297" t="s">
        <v>242</v>
      </c>
      <c r="AD14" s="212" t="s">
        <v>182</v>
      </c>
      <c r="AE14" s="248" t="s">
        <v>243</v>
      </c>
      <c r="AF14" s="229">
        <v>1</v>
      </c>
    </row>
    <row r="15" spans="1:45" ht="120" x14ac:dyDescent="0.2">
      <c r="A15" s="309"/>
      <c r="B15" s="49" t="s">
        <v>244</v>
      </c>
      <c r="C15" s="40" t="s">
        <v>245</v>
      </c>
      <c r="D15" s="41" t="s">
        <v>246</v>
      </c>
      <c r="E15" s="42" t="s">
        <v>247</v>
      </c>
      <c r="F15" s="40" t="s">
        <v>248</v>
      </c>
      <c r="G15" s="40" t="s">
        <v>249</v>
      </c>
      <c r="H15" s="41" t="s">
        <v>117</v>
      </c>
      <c r="I15" s="43"/>
      <c r="J15" s="45"/>
      <c r="K15" s="45"/>
      <c r="L15" s="47"/>
      <c r="M15" s="45"/>
      <c r="N15" s="45"/>
      <c r="O15" s="45"/>
      <c r="P15" s="45"/>
      <c r="Q15" s="45"/>
      <c r="R15" s="45"/>
      <c r="S15" s="45"/>
      <c r="T15" s="202"/>
      <c r="U15" s="223" t="s">
        <v>250</v>
      </c>
      <c r="V15" s="212" t="s">
        <v>229</v>
      </c>
      <c r="W15" s="230" t="s">
        <v>251</v>
      </c>
      <c r="X15" s="229">
        <v>1</v>
      </c>
      <c r="Y15" s="212" t="s">
        <v>252</v>
      </c>
      <c r="Z15" s="212" t="s">
        <v>253</v>
      </c>
      <c r="AA15" s="212" t="s">
        <v>254</v>
      </c>
      <c r="AB15" s="229">
        <v>0.8</v>
      </c>
      <c r="AC15" s="262" t="s">
        <v>255</v>
      </c>
      <c r="AD15" s="212" t="s">
        <v>256</v>
      </c>
      <c r="AE15" s="248" t="s">
        <v>257</v>
      </c>
      <c r="AF15" s="229">
        <v>1</v>
      </c>
    </row>
    <row r="16" spans="1:45" ht="181.5" customHeight="1" x14ac:dyDescent="0.2">
      <c r="A16" s="309"/>
      <c r="B16" s="39" t="s">
        <v>258</v>
      </c>
      <c r="C16" s="40" t="s">
        <v>259</v>
      </c>
      <c r="D16" s="41" t="s">
        <v>260</v>
      </c>
      <c r="E16" s="42" t="s">
        <v>261</v>
      </c>
      <c r="F16" s="40" t="s">
        <v>262</v>
      </c>
      <c r="G16" s="40" t="s">
        <v>263</v>
      </c>
      <c r="H16" s="40" t="s">
        <v>119</v>
      </c>
      <c r="I16" s="43"/>
      <c r="J16" s="45"/>
      <c r="K16" s="45"/>
      <c r="L16" s="45"/>
      <c r="M16" s="45"/>
      <c r="N16" s="45"/>
      <c r="O16" s="45"/>
      <c r="P16" s="45"/>
      <c r="Q16" s="45"/>
      <c r="R16" s="47"/>
      <c r="S16" s="45"/>
      <c r="T16" s="202"/>
      <c r="U16" s="215" t="s">
        <v>212</v>
      </c>
      <c r="V16" s="215" t="s">
        <v>212</v>
      </c>
      <c r="W16" s="230" t="s">
        <v>264</v>
      </c>
      <c r="X16" s="229">
        <v>0</v>
      </c>
      <c r="Y16" s="212" t="s">
        <v>265</v>
      </c>
      <c r="Z16" s="215" t="s">
        <v>212</v>
      </c>
      <c r="AA16" s="230" t="s">
        <v>266</v>
      </c>
      <c r="AB16" s="229">
        <v>1</v>
      </c>
      <c r="AC16" s="213" t="s">
        <v>267</v>
      </c>
      <c r="AD16" s="212" t="s">
        <v>268</v>
      </c>
      <c r="AE16" s="240" t="s">
        <v>269</v>
      </c>
      <c r="AF16" s="229">
        <v>0.8</v>
      </c>
    </row>
    <row r="17" spans="1:32" ht="133.5" customHeight="1" x14ac:dyDescent="0.2">
      <c r="A17" s="309"/>
      <c r="B17" s="304" t="s">
        <v>270</v>
      </c>
      <c r="C17" s="39" t="s">
        <v>271</v>
      </c>
      <c r="D17" s="41" t="s">
        <v>272</v>
      </c>
      <c r="E17" s="1" t="s">
        <v>273</v>
      </c>
      <c r="F17" s="2" t="s">
        <v>274</v>
      </c>
      <c r="G17" s="40" t="s">
        <v>275</v>
      </c>
      <c r="H17" s="2" t="s">
        <v>116</v>
      </c>
      <c r="I17" s="43"/>
      <c r="J17" s="45"/>
      <c r="K17" s="45"/>
      <c r="L17" s="47"/>
      <c r="M17" s="45"/>
      <c r="N17" s="45"/>
      <c r="O17" s="45"/>
      <c r="P17" s="46"/>
      <c r="Q17" s="47"/>
      <c r="R17" s="46"/>
      <c r="S17" s="45"/>
      <c r="T17" s="202"/>
      <c r="U17" s="223" t="s">
        <v>276</v>
      </c>
      <c r="V17" s="212" t="s">
        <v>164</v>
      </c>
      <c r="W17" s="230" t="s">
        <v>277</v>
      </c>
      <c r="X17" s="229">
        <v>1</v>
      </c>
      <c r="Y17" s="213" t="s">
        <v>278</v>
      </c>
      <c r="Z17" s="215" t="s">
        <v>212</v>
      </c>
      <c r="AA17" s="215" t="s">
        <v>212</v>
      </c>
      <c r="AB17" s="201"/>
      <c r="AC17" s="223" t="s">
        <v>279</v>
      </c>
      <c r="AD17" s="212" t="s">
        <v>182</v>
      </c>
      <c r="AE17" s="213" t="s">
        <v>280</v>
      </c>
      <c r="AF17" s="229">
        <v>1</v>
      </c>
    </row>
    <row r="18" spans="1:32" ht="45" x14ac:dyDescent="0.2">
      <c r="A18" s="309"/>
      <c r="B18" s="305"/>
      <c r="C18" s="39" t="s">
        <v>281</v>
      </c>
      <c r="D18" s="41" t="s">
        <v>282</v>
      </c>
      <c r="E18" s="1" t="s">
        <v>283</v>
      </c>
      <c r="F18" s="2" t="s">
        <v>284</v>
      </c>
      <c r="G18" s="40" t="s">
        <v>285</v>
      </c>
      <c r="H18" s="2" t="s">
        <v>116</v>
      </c>
      <c r="I18" s="66"/>
      <c r="J18" s="47"/>
      <c r="K18" s="47"/>
      <c r="L18" s="47"/>
      <c r="M18" s="47"/>
      <c r="N18" s="47"/>
      <c r="O18" s="47"/>
      <c r="P18" s="47"/>
      <c r="Q18" s="47"/>
      <c r="R18" s="47"/>
      <c r="S18" s="47"/>
      <c r="T18" s="203"/>
      <c r="U18" s="223" t="s">
        <v>286</v>
      </c>
      <c r="V18" s="212" t="s">
        <v>164</v>
      </c>
      <c r="W18" s="239" t="s">
        <v>287</v>
      </c>
      <c r="X18" s="229">
        <v>1</v>
      </c>
      <c r="Y18" s="228" t="s">
        <v>288</v>
      </c>
      <c r="Z18" s="212" t="s">
        <v>164</v>
      </c>
      <c r="AA18" s="230" t="s">
        <v>289</v>
      </c>
      <c r="AB18" s="229">
        <v>1</v>
      </c>
      <c r="AC18" s="239" t="s">
        <v>290</v>
      </c>
      <c r="AD18" s="212" t="s">
        <v>182</v>
      </c>
      <c r="AE18" s="239" t="s">
        <v>291</v>
      </c>
      <c r="AF18" s="229">
        <v>1</v>
      </c>
    </row>
    <row r="19" spans="1:32" ht="300.75" thickBot="1" x14ac:dyDescent="0.25">
      <c r="A19" s="327"/>
      <c r="B19" s="39" t="s">
        <v>292</v>
      </c>
      <c r="C19" s="39" t="s">
        <v>293</v>
      </c>
      <c r="D19" s="50" t="s">
        <v>294</v>
      </c>
      <c r="E19" s="51" t="s">
        <v>295</v>
      </c>
      <c r="F19" s="39" t="s">
        <v>296</v>
      </c>
      <c r="G19" s="39" t="s">
        <v>297</v>
      </c>
      <c r="H19" s="6" t="s">
        <v>115</v>
      </c>
      <c r="I19" s="52"/>
      <c r="J19" s="53"/>
      <c r="K19" s="53"/>
      <c r="L19" s="53"/>
      <c r="M19" s="53"/>
      <c r="N19" s="53"/>
      <c r="O19" s="54"/>
      <c r="P19" s="53"/>
      <c r="Q19" s="54"/>
      <c r="R19" s="55"/>
      <c r="S19" s="55"/>
      <c r="T19" s="205"/>
      <c r="U19" s="221" t="s">
        <v>212</v>
      </c>
      <c r="V19" s="215" t="s">
        <v>212</v>
      </c>
      <c r="W19" s="230" t="s">
        <v>298</v>
      </c>
      <c r="X19" s="215"/>
      <c r="Y19" s="273"/>
      <c r="Z19" s="273"/>
      <c r="AA19" s="240" t="s">
        <v>299</v>
      </c>
      <c r="AB19" s="229">
        <v>0.5</v>
      </c>
      <c r="AC19" s="239"/>
      <c r="AD19" s="213" t="s">
        <v>300</v>
      </c>
      <c r="AE19" s="213" t="s">
        <v>301</v>
      </c>
      <c r="AF19" s="215">
        <v>0</v>
      </c>
    </row>
    <row r="20" spans="1:32" ht="16.5" thickBot="1" x14ac:dyDescent="0.3">
      <c r="A20" s="56" t="s">
        <v>302</v>
      </c>
      <c r="B20" s="57"/>
      <c r="C20" s="57"/>
      <c r="D20" s="57"/>
      <c r="E20" s="57"/>
      <c r="F20" s="57"/>
      <c r="G20" s="57"/>
      <c r="H20" s="57"/>
      <c r="I20" s="58"/>
      <c r="J20" s="59"/>
      <c r="K20" s="59"/>
      <c r="L20" s="59"/>
      <c r="M20" s="59"/>
      <c r="N20" s="57" t="s">
        <v>128</v>
      </c>
      <c r="O20" s="59"/>
      <c r="P20" s="59"/>
      <c r="Q20" s="59"/>
      <c r="R20" s="59"/>
      <c r="S20" s="59"/>
      <c r="T20" s="60"/>
      <c r="U20" s="336" t="s">
        <v>129</v>
      </c>
      <c r="V20" s="336"/>
      <c r="W20" s="336"/>
      <c r="X20" s="336"/>
      <c r="Y20" s="336" t="s">
        <v>130</v>
      </c>
      <c r="Z20" s="336"/>
      <c r="AA20" s="336"/>
      <c r="AB20" s="336"/>
      <c r="AC20" s="336" t="s">
        <v>131</v>
      </c>
      <c r="AD20" s="336"/>
      <c r="AE20" s="336"/>
      <c r="AF20" s="336"/>
    </row>
    <row r="21" spans="1:32" ht="25.5" x14ac:dyDescent="0.2">
      <c r="A21" s="61" t="s">
        <v>132</v>
      </c>
      <c r="B21" s="62" t="s">
        <v>133</v>
      </c>
      <c r="C21" s="61" t="s">
        <v>134</v>
      </c>
      <c r="D21" s="61" t="s">
        <v>135</v>
      </c>
      <c r="E21" s="61" t="s">
        <v>136</v>
      </c>
      <c r="F21" s="61" t="s">
        <v>137</v>
      </c>
      <c r="G21" s="61" t="s">
        <v>138</v>
      </c>
      <c r="H21" s="61" t="s">
        <v>139</v>
      </c>
      <c r="I21" s="63" t="s">
        <v>140</v>
      </c>
      <c r="J21" s="63" t="s">
        <v>141</v>
      </c>
      <c r="K21" s="63" t="s">
        <v>142</v>
      </c>
      <c r="L21" s="63" t="s">
        <v>143</v>
      </c>
      <c r="M21" s="63" t="s">
        <v>144</v>
      </c>
      <c r="N21" s="63" t="s">
        <v>145</v>
      </c>
      <c r="O21" s="63" t="s">
        <v>146</v>
      </c>
      <c r="P21" s="63" t="s">
        <v>147</v>
      </c>
      <c r="Q21" s="63" t="s">
        <v>148</v>
      </c>
      <c r="R21" s="63" t="s">
        <v>149</v>
      </c>
      <c r="S21" s="63" t="s">
        <v>150</v>
      </c>
      <c r="T21" s="63" t="s">
        <v>151</v>
      </c>
      <c r="U21" s="208" t="s">
        <v>152</v>
      </c>
      <c r="V21" s="208" t="s">
        <v>153</v>
      </c>
      <c r="W21" s="289" t="s">
        <v>154</v>
      </c>
      <c r="X21" s="209" t="s">
        <v>155</v>
      </c>
      <c r="Y21" s="208" t="s">
        <v>152</v>
      </c>
      <c r="Z21" s="208" t="s">
        <v>153</v>
      </c>
      <c r="AA21" s="208" t="s">
        <v>154</v>
      </c>
      <c r="AB21" s="209" t="s">
        <v>155</v>
      </c>
      <c r="AC21" s="208" t="s">
        <v>152</v>
      </c>
      <c r="AD21" s="208" t="s">
        <v>153</v>
      </c>
      <c r="AE21" s="208" t="s">
        <v>154</v>
      </c>
      <c r="AF21" s="209" t="s">
        <v>155</v>
      </c>
    </row>
    <row r="22" spans="1:32" ht="209.25" customHeight="1" x14ac:dyDescent="0.2">
      <c r="A22" s="329" t="s">
        <v>303</v>
      </c>
      <c r="B22" s="49" t="s">
        <v>304</v>
      </c>
      <c r="C22" s="40" t="s">
        <v>305</v>
      </c>
      <c r="D22" s="41" t="s">
        <v>306</v>
      </c>
      <c r="E22" s="42" t="s">
        <v>307</v>
      </c>
      <c r="F22" s="40" t="s">
        <v>308</v>
      </c>
      <c r="G22" s="41" t="s">
        <v>309</v>
      </c>
      <c r="H22" s="48" t="s">
        <v>115</v>
      </c>
      <c r="I22" s="44"/>
      <c r="J22" s="47"/>
      <c r="K22" s="45"/>
      <c r="L22" s="45"/>
      <c r="M22" s="45"/>
      <c r="N22" s="45"/>
      <c r="O22" s="46"/>
      <c r="P22" s="45"/>
      <c r="Q22" s="47"/>
      <c r="R22" s="45"/>
      <c r="S22" s="45"/>
      <c r="T22" s="202"/>
      <c r="U22" s="224" t="s">
        <v>310</v>
      </c>
      <c r="V22" s="214" t="s">
        <v>164</v>
      </c>
      <c r="W22" s="213" t="s">
        <v>311</v>
      </c>
      <c r="X22" s="215">
        <v>100</v>
      </c>
      <c r="Y22" s="253" t="s">
        <v>212</v>
      </c>
      <c r="Z22" s="253" t="s">
        <v>212</v>
      </c>
      <c r="AA22" s="253" t="s">
        <v>212</v>
      </c>
      <c r="AB22" s="201"/>
      <c r="AC22" s="262" t="s">
        <v>312</v>
      </c>
      <c r="AD22" s="214" t="s">
        <v>268</v>
      </c>
      <c r="AE22" s="239" t="s">
        <v>313</v>
      </c>
      <c r="AF22" s="229">
        <v>1</v>
      </c>
    </row>
    <row r="23" spans="1:32" ht="180" x14ac:dyDescent="0.2">
      <c r="A23" s="329"/>
      <c r="B23" s="313" t="s">
        <v>314</v>
      </c>
      <c r="C23" s="40" t="s">
        <v>315</v>
      </c>
      <c r="D23" s="41" t="s">
        <v>316</v>
      </c>
      <c r="E23" s="42" t="s">
        <v>317</v>
      </c>
      <c r="F23" s="40" t="s">
        <v>318</v>
      </c>
      <c r="G23" s="40" t="s">
        <v>319</v>
      </c>
      <c r="H23" s="64" t="s">
        <v>123</v>
      </c>
      <c r="I23" s="43"/>
      <c r="J23" s="45"/>
      <c r="K23" s="47"/>
      <c r="L23" s="66"/>
      <c r="M23" s="66"/>
      <c r="N23" s="66"/>
      <c r="O23" s="45"/>
      <c r="P23" s="66"/>
      <c r="Q23" s="66"/>
      <c r="R23" s="66"/>
      <c r="S23" s="45"/>
      <c r="T23" s="202"/>
      <c r="U23" s="223" t="s">
        <v>320</v>
      </c>
      <c r="V23" s="212" t="s">
        <v>179</v>
      </c>
      <c r="W23" s="216" t="s">
        <v>321</v>
      </c>
      <c r="X23" s="215">
        <v>80</v>
      </c>
      <c r="Y23" s="213" t="s">
        <v>322</v>
      </c>
      <c r="Z23" s="212" t="s">
        <v>179</v>
      </c>
      <c r="AA23" s="240" t="s">
        <v>323</v>
      </c>
      <c r="AB23" s="229">
        <v>0.8</v>
      </c>
      <c r="AC23" s="262" t="s">
        <v>324</v>
      </c>
      <c r="AD23" s="212" t="s">
        <v>325</v>
      </c>
      <c r="AE23" s="212" t="s">
        <v>326</v>
      </c>
      <c r="AF23" s="229">
        <v>1</v>
      </c>
    </row>
    <row r="24" spans="1:32" ht="180" x14ac:dyDescent="0.2">
      <c r="A24" s="329"/>
      <c r="B24" s="313"/>
      <c r="C24" s="40" t="s">
        <v>327</v>
      </c>
      <c r="D24" s="41" t="s">
        <v>328</v>
      </c>
      <c r="E24" s="42" t="s">
        <v>329</v>
      </c>
      <c r="F24" s="40" t="s">
        <v>330</v>
      </c>
      <c r="G24" s="40" t="s">
        <v>331</v>
      </c>
      <c r="H24" s="41" t="s">
        <v>115</v>
      </c>
      <c r="I24" s="43"/>
      <c r="J24" s="47"/>
      <c r="K24" s="47"/>
      <c r="L24" s="46"/>
      <c r="M24" s="45"/>
      <c r="N24" s="45"/>
      <c r="O24" s="46"/>
      <c r="P24" s="47"/>
      <c r="Q24" s="47"/>
      <c r="R24" s="45"/>
      <c r="S24" s="45"/>
      <c r="T24" s="202"/>
      <c r="U24" s="226" t="s">
        <v>332</v>
      </c>
      <c r="V24" s="214" t="s">
        <v>164</v>
      </c>
      <c r="W24" s="216" t="s">
        <v>333</v>
      </c>
      <c r="X24" s="215">
        <v>100</v>
      </c>
      <c r="Y24" s="213" t="s">
        <v>334</v>
      </c>
      <c r="Z24" s="212" t="s">
        <v>335</v>
      </c>
      <c r="AA24" s="215" t="s">
        <v>289</v>
      </c>
      <c r="AB24" s="229">
        <v>1</v>
      </c>
      <c r="AC24" s="213" t="s">
        <v>336</v>
      </c>
      <c r="AD24" s="214" t="s">
        <v>268</v>
      </c>
      <c r="AE24" s="212" t="s">
        <v>337</v>
      </c>
      <c r="AF24" s="229">
        <v>1</v>
      </c>
    </row>
    <row r="25" spans="1:32" ht="45" x14ac:dyDescent="0.2">
      <c r="A25" s="329"/>
      <c r="B25" s="49" t="s">
        <v>338</v>
      </c>
      <c r="C25" s="39" t="s">
        <v>339</v>
      </c>
      <c r="D25" s="41" t="s">
        <v>340</v>
      </c>
      <c r="E25" s="65" t="s">
        <v>341</v>
      </c>
      <c r="F25" s="40" t="s">
        <v>342</v>
      </c>
      <c r="G25" s="40" t="s">
        <v>343</v>
      </c>
      <c r="H25" s="41" t="s">
        <v>115</v>
      </c>
      <c r="I25" s="43"/>
      <c r="J25" s="46"/>
      <c r="K25" s="46"/>
      <c r="L25" s="46"/>
      <c r="M25" s="46"/>
      <c r="N25" s="47"/>
      <c r="O25" s="46"/>
      <c r="P25" s="46"/>
      <c r="Q25" s="46"/>
      <c r="R25" s="46"/>
      <c r="S25" s="45"/>
      <c r="T25" s="203"/>
      <c r="U25" s="221" t="s">
        <v>212</v>
      </c>
      <c r="V25" s="215" t="s">
        <v>212</v>
      </c>
      <c r="W25" s="241" t="s">
        <v>212</v>
      </c>
      <c r="X25" s="215"/>
      <c r="Y25" s="262" t="s">
        <v>344</v>
      </c>
      <c r="Z25" s="212" t="s">
        <v>179</v>
      </c>
      <c r="AA25" s="215" t="s">
        <v>289</v>
      </c>
      <c r="AB25" s="229">
        <v>1</v>
      </c>
      <c r="AC25" s="840" t="s">
        <v>1136</v>
      </c>
      <c r="AD25" s="841" t="s">
        <v>1137</v>
      </c>
      <c r="AE25" s="212" t="s">
        <v>1138</v>
      </c>
      <c r="AF25" s="201">
        <v>0</v>
      </c>
    </row>
    <row r="26" spans="1:32" ht="60" x14ac:dyDescent="0.2">
      <c r="A26" s="329"/>
      <c r="B26" s="313" t="s">
        <v>345</v>
      </c>
      <c r="C26" s="39" t="s">
        <v>346</v>
      </c>
      <c r="D26" s="41" t="s">
        <v>347</v>
      </c>
      <c r="E26" s="42" t="s">
        <v>348</v>
      </c>
      <c r="F26" s="41" t="s">
        <v>349</v>
      </c>
      <c r="G26" s="41" t="s">
        <v>350</v>
      </c>
      <c r="H26" s="40" t="s">
        <v>123</v>
      </c>
      <c r="I26" s="66"/>
      <c r="J26" s="47"/>
      <c r="K26" s="45"/>
      <c r="L26" s="45"/>
      <c r="M26" s="45"/>
      <c r="N26" s="47"/>
      <c r="O26" s="47"/>
      <c r="P26" s="45"/>
      <c r="Q26" s="45"/>
      <c r="R26" s="45"/>
      <c r="S26" s="45"/>
      <c r="T26" s="202"/>
      <c r="U26" s="223" t="s">
        <v>351</v>
      </c>
      <c r="V26" s="212" t="s">
        <v>179</v>
      </c>
      <c r="W26" s="213" t="s">
        <v>352</v>
      </c>
      <c r="X26" s="215">
        <v>100</v>
      </c>
      <c r="Y26" s="240" t="s">
        <v>353</v>
      </c>
      <c r="Z26" s="212" t="s">
        <v>179</v>
      </c>
      <c r="AA26" s="215" t="s">
        <v>289</v>
      </c>
      <c r="AB26" s="229">
        <v>1</v>
      </c>
      <c r="AC26" s="215" t="s">
        <v>354</v>
      </c>
      <c r="AD26" s="215" t="s">
        <v>212</v>
      </c>
      <c r="AE26" s="201" t="s">
        <v>355</v>
      </c>
      <c r="AF26" s="201"/>
    </row>
    <row r="27" spans="1:32" ht="90" x14ac:dyDescent="0.2">
      <c r="A27" s="329"/>
      <c r="B27" s="313"/>
      <c r="C27" s="39" t="s">
        <v>356</v>
      </c>
      <c r="D27" s="41" t="s">
        <v>357</v>
      </c>
      <c r="E27" s="42" t="s">
        <v>358</v>
      </c>
      <c r="F27" s="40" t="s">
        <v>359</v>
      </c>
      <c r="G27" s="40" t="s">
        <v>360</v>
      </c>
      <c r="H27" s="41" t="s">
        <v>115</v>
      </c>
      <c r="I27" s="43"/>
      <c r="J27" s="45"/>
      <c r="K27" s="45"/>
      <c r="L27" s="47"/>
      <c r="M27" s="45"/>
      <c r="N27" s="45"/>
      <c r="O27" s="45"/>
      <c r="P27" s="47"/>
      <c r="Q27" s="45"/>
      <c r="R27" s="45"/>
      <c r="S27" s="45"/>
      <c r="T27" s="203"/>
      <c r="U27" s="226" t="s">
        <v>361</v>
      </c>
      <c r="V27" s="225" t="s">
        <v>362</v>
      </c>
      <c r="W27" s="216" t="s">
        <v>363</v>
      </c>
      <c r="X27" s="215"/>
      <c r="Y27" s="212" t="s">
        <v>364</v>
      </c>
      <c r="Z27" s="212" t="s">
        <v>365</v>
      </c>
      <c r="AA27" s="212" t="s">
        <v>366</v>
      </c>
      <c r="AB27" s="201"/>
      <c r="AC27" s="213" t="s">
        <v>367</v>
      </c>
      <c r="AD27" s="215" t="s">
        <v>368</v>
      </c>
      <c r="AE27" s="215" t="s">
        <v>289</v>
      </c>
      <c r="AF27" s="229">
        <v>1</v>
      </c>
    </row>
    <row r="28" spans="1:32" ht="75.75" thickBot="1" x14ac:dyDescent="0.25">
      <c r="A28" s="329"/>
      <c r="B28" s="314"/>
      <c r="C28" s="39" t="s">
        <v>369</v>
      </c>
      <c r="D28" s="50" t="s">
        <v>370</v>
      </c>
      <c r="E28" s="51" t="s">
        <v>371</v>
      </c>
      <c r="F28" s="39" t="s">
        <v>372</v>
      </c>
      <c r="G28" s="39" t="s">
        <v>373</v>
      </c>
      <c r="H28" s="50" t="s">
        <v>115</v>
      </c>
      <c r="I28" s="52"/>
      <c r="J28" s="53"/>
      <c r="K28" s="55"/>
      <c r="L28" s="55"/>
      <c r="M28" s="53"/>
      <c r="N28" s="53"/>
      <c r="O28" s="53"/>
      <c r="P28" s="53"/>
      <c r="Q28" s="55"/>
      <c r="R28" s="53"/>
      <c r="S28" s="53"/>
      <c r="T28" s="205"/>
      <c r="U28" s="216" t="s">
        <v>374</v>
      </c>
      <c r="V28" s="214" t="s">
        <v>164</v>
      </c>
      <c r="W28" s="216" t="s">
        <v>375</v>
      </c>
      <c r="X28" s="215">
        <v>100</v>
      </c>
      <c r="Y28" s="212" t="s">
        <v>376</v>
      </c>
      <c r="Z28" s="212" t="s">
        <v>365</v>
      </c>
      <c r="AA28" s="215" t="s">
        <v>212</v>
      </c>
      <c r="AB28" s="201"/>
      <c r="AC28" s="228" t="s">
        <v>377</v>
      </c>
      <c r="AD28" s="212" t="s">
        <v>169</v>
      </c>
      <c r="AE28" s="212" t="s">
        <v>378</v>
      </c>
      <c r="AF28" s="229">
        <v>1</v>
      </c>
    </row>
    <row r="29" spans="1:32" ht="16.5" thickBot="1" x14ac:dyDescent="0.3">
      <c r="A29" s="68" t="s">
        <v>379</v>
      </c>
      <c r="B29" s="69"/>
      <c r="C29" s="69"/>
      <c r="D29" s="69"/>
      <c r="E29" s="69"/>
      <c r="F29" s="69"/>
      <c r="G29" s="69"/>
      <c r="H29" s="69"/>
      <c r="I29" s="70"/>
      <c r="J29" s="71"/>
      <c r="K29" s="71"/>
      <c r="L29" s="71"/>
      <c r="M29" s="71"/>
      <c r="N29" s="69" t="s">
        <v>128</v>
      </c>
      <c r="O29" s="71"/>
      <c r="P29" s="71"/>
      <c r="Q29" s="71"/>
      <c r="R29" s="71"/>
      <c r="S29" s="71"/>
      <c r="T29" s="72"/>
      <c r="U29" s="336" t="s">
        <v>129</v>
      </c>
      <c r="V29" s="336"/>
      <c r="W29" s="336"/>
      <c r="X29" s="336"/>
      <c r="Y29" s="336" t="s">
        <v>130</v>
      </c>
      <c r="Z29" s="336"/>
      <c r="AA29" s="336"/>
      <c r="AB29" s="336"/>
      <c r="AC29" s="336" t="s">
        <v>131</v>
      </c>
      <c r="AD29" s="336"/>
      <c r="AE29" s="336"/>
      <c r="AF29" s="336"/>
    </row>
    <row r="30" spans="1:32" ht="25.5" x14ac:dyDescent="0.2">
      <c r="A30" s="61" t="s">
        <v>132</v>
      </c>
      <c r="B30" s="62" t="s">
        <v>133</v>
      </c>
      <c r="C30" s="61" t="s">
        <v>134</v>
      </c>
      <c r="D30" s="61" t="s">
        <v>135</v>
      </c>
      <c r="E30" s="61" t="s">
        <v>136</v>
      </c>
      <c r="F30" s="61" t="s">
        <v>137</v>
      </c>
      <c r="G30" s="61" t="s">
        <v>138</v>
      </c>
      <c r="H30" s="61" t="s">
        <v>139</v>
      </c>
      <c r="I30" s="63" t="s">
        <v>140</v>
      </c>
      <c r="J30" s="63" t="s">
        <v>141</v>
      </c>
      <c r="K30" s="63" t="s">
        <v>142</v>
      </c>
      <c r="L30" s="63" t="s">
        <v>143</v>
      </c>
      <c r="M30" s="63" t="s">
        <v>144</v>
      </c>
      <c r="N30" s="63" t="s">
        <v>145</v>
      </c>
      <c r="O30" s="63" t="s">
        <v>146</v>
      </c>
      <c r="P30" s="63" t="s">
        <v>147</v>
      </c>
      <c r="Q30" s="63" t="s">
        <v>148</v>
      </c>
      <c r="R30" s="63" t="s">
        <v>149</v>
      </c>
      <c r="S30" s="63" t="s">
        <v>150</v>
      </c>
      <c r="T30" s="63" t="s">
        <v>151</v>
      </c>
      <c r="U30" s="208" t="s">
        <v>152</v>
      </c>
      <c r="V30" s="208" t="s">
        <v>153</v>
      </c>
      <c r="W30" s="289" t="s">
        <v>154</v>
      </c>
      <c r="X30" s="209" t="s">
        <v>155</v>
      </c>
      <c r="Y30" s="208" t="s">
        <v>152</v>
      </c>
      <c r="Z30" s="208" t="s">
        <v>153</v>
      </c>
      <c r="AA30" s="208" t="s">
        <v>154</v>
      </c>
      <c r="AB30" s="209" t="s">
        <v>155</v>
      </c>
      <c r="AC30" s="208" t="s">
        <v>152</v>
      </c>
      <c r="AD30" s="208" t="s">
        <v>153</v>
      </c>
      <c r="AE30" s="208" t="s">
        <v>154</v>
      </c>
      <c r="AF30" s="209" t="s">
        <v>155</v>
      </c>
    </row>
    <row r="31" spans="1:32" ht="150" x14ac:dyDescent="0.2">
      <c r="A31" s="306" t="s">
        <v>380</v>
      </c>
      <c r="B31" s="313" t="s">
        <v>381</v>
      </c>
      <c r="C31" s="40" t="s">
        <v>382</v>
      </c>
      <c r="D31" s="41" t="s">
        <v>383</v>
      </c>
      <c r="E31" s="42" t="s">
        <v>384</v>
      </c>
      <c r="F31" s="40" t="s">
        <v>385</v>
      </c>
      <c r="G31" s="41" t="s">
        <v>386</v>
      </c>
      <c r="H31" s="64" t="s">
        <v>118</v>
      </c>
      <c r="I31" s="44"/>
      <c r="J31" s="47"/>
      <c r="K31" s="47"/>
      <c r="L31" s="47"/>
      <c r="M31" s="47"/>
      <c r="N31" s="47"/>
      <c r="O31" s="47"/>
      <c r="P31" s="47"/>
      <c r="Q31" s="47"/>
      <c r="R31" s="47"/>
      <c r="S31" s="47"/>
      <c r="T31" s="203"/>
      <c r="U31" s="216" t="s">
        <v>387</v>
      </c>
      <c r="V31" s="212" t="s">
        <v>179</v>
      </c>
      <c r="W31" s="216" t="s">
        <v>388</v>
      </c>
      <c r="X31" s="215">
        <v>50</v>
      </c>
      <c r="Y31" s="213" t="s">
        <v>387</v>
      </c>
      <c r="Z31" s="212" t="s">
        <v>179</v>
      </c>
      <c r="AA31" s="212" t="s">
        <v>389</v>
      </c>
      <c r="AB31" s="229">
        <v>0.9</v>
      </c>
      <c r="AC31" s="213" t="s">
        <v>390</v>
      </c>
      <c r="AD31" s="212" t="s">
        <v>391</v>
      </c>
      <c r="AE31" s="212" t="s">
        <v>392</v>
      </c>
      <c r="AF31" s="229">
        <v>1</v>
      </c>
    </row>
    <row r="32" spans="1:32" ht="60" x14ac:dyDescent="0.2">
      <c r="A32" s="309"/>
      <c r="B32" s="313"/>
      <c r="C32" s="40" t="s">
        <v>393</v>
      </c>
      <c r="D32" s="41" t="s">
        <v>394</v>
      </c>
      <c r="E32" s="42" t="s">
        <v>395</v>
      </c>
      <c r="F32" s="40" t="s">
        <v>396</v>
      </c>
      <c r="G32" s="40" t="s">
        <v>397</v>
      </c>
      <c r="H32" s="64" t="s">
        <v>118</v>
      </c>
      <c r="I32" s="44"/>
      <c r="J32" s="47"/>
      <c r="K32" s="47"/>
      <c r="L32" s="47"/>
      <c r="M32" s="47"/>
      <c r="N32" s="47"/>
      <c r="O32" s="47"/>
      <c r="P32" s="47"/>
      <c r="Q32" s="47"/>
      <c r="R32" s="47"/>
      <c r="S32" s="47"/>
      <c r="T32" s="203"/>
      <c r="U32" s="216" t="s">
        <v>398</v>
      </c>
      <c r="V32" s="212" t="s">
        <v>190</v>
      </c>
      <c r="W32" s="239" t="s">
        <v>399</v>
      </c>
      <c r="X32" s="215">
        <v>100</v>
      </c>
      <c r="Y32" s="216" t="s">
        <v>398</v>
      </c>
      <c r="Z32" s="212" t="s">
        <v>179</v>
      </c>
      <c r="AA32" s="212" t="s">
        <v>400</v>
      </c>
      <c r="AB32" s="229">
        <v>1</v>
      </c>
      <c r="AC32" s="213" t="s">
        <v>398</v>
      </c>
      <c r="AD32" s="212" t="s">
        <v>401</v>
      </c>
      <c r="AE32" s="212" t="s">
        <v>402</v>
      </c>
      <c r="AF32" s="229">
        <v>1</v>
      </c>
    </row>
    <row r="33" spans="1:32" ht="90" x14ac:dyDescent="0.2">
      <c r="A33" s="309"/>
      <c r="B33" s="311" t="s">
        <v>403</v>
      </c>
      <c r="C33" s="40" t="s">
        <v>404</v>
      </c>
      <c r="D33" s="41" t="s">
        <v>405</v>
      </c>
      <c r="E33" s="42" t="s">
        <v>406</v>
      </c>
      <c r="F33" s="2" t="s">
        <v>407</v>
      </c>
      <c r="G33" s="2" t="s">
        <v>408</v>
      </c>
      <c r="H33" s="2" t="s">
        <v>116</v>
      </c>
      <c r="I33" s="44"/>
      <c r="J33" s="47"/>
      <c r="K33" s="47"/>
      <c r="L33" s="47"/>
      <c r="M33" s="47"/>
      <c r="N33" s="47"/>
      <c r="O33" s="47"/>
      <c r="P33" s="47"/>
      <c r="Q33" s="47"/>
      <c r="R33" s="47"/>
      <c r="S33" s="47"/>
      <c r="T33" s="203"/>
      <c r="U33" s="216" t="s">
        <v>409</v>
      </c>
      <c r="V33" s="212" t="s">
        <v>164</v>
      </c>
      <c r="W33" s="241" t="s">
        <v>410</v>
      </c>
      <c r="X33" s="215">
        <v>100</v>
      </c>
      <c r="Y33" s="213" t="s">
        <v>411</v>
      </c>
      <c r="Z33" s="212" t="s">
        <v>164</v>
      </c>
      <c r="AA33" s="212" t="s">
        <v>412</v>
      </c>
      <c r="AB33" s="229">
        <v>0.8</v>
      </c>
      <c r="AC33" s="2" t="s">
        <v>413</v>
      </c>
      <c r="AD33" s="212" t="s">
        <v>182</v>
      </c>
      <c r="AE33" s="239" t="s">
        <v>414</v>
      </c>
      <c r="AF33" s="229">
        <v>1</v>
      </c>
    </row>
    <row r="34" spans="1:32" ht="45" x14ac:dyDescent="0.2">
      <c r="A34" s="309"/>
      <c r="B34" s="313"/>
      <c r="C34" s="40" t="s">
        <v>415</v>
      </c>
      <c r="D34" s="41" t="s">
        <v>416</v>
      </c>
      <c r="E34" s="42" t="s">
        <v>417</v>
      </c>
      <c r="F34" s="40" t="s">
        <v>418</v>
      </c>
      <c r="G34" s="40" t="s">
        <v>419</v>
      </c>
      <c r="H34" s="64" t="s">
        <v>118</v>
      </c>
      <c r="I34" s="66"/>
      <c r="J34" s="47"/>
      <c r="K34" s="47"/>
      <c r="L34" s="47"/>
      <c r="M34" s="47"/>
      <c r="N34" s="47"/>
      <c r="O34" s="47"/>
      <c r="P34" s="47"/>
      <c r="Q34" s="47"/>
      <c r="R34" s="47"/>
      <c r="S34" s="47"/>
      <c r="T34" s="203"/>
      <c r="U34" s="216" t="s">
        <v>420</v>
      </c>
      <c r="V34" s="212" t="s">
        <v>190</v>
      </c>
      <c r="W34" s="216" t="s">
        <v>421</v>
      </c>
      <c r="X34" s="215">
        <v>100</v>
      </c>
      <c r="Y34" s="216" t="s">
        <v>420</v>
      </c>
      <c r="Z34" s="212" t="s">
        <v>179</v>
      </c>
      <c r="AA34" s="215" t="s">
        <v>422</v>
      </c>
      <c r="AB34" s="229">
        <v>1</v>
      </c>
      <c r="AC34" s="213" t="s">
        <v>423</v>
      </c>
      <c r="AD34" s="212" t="s">
        <v>401</v>
      </c>
      <c r="AE34" s="212" t="s">
        <v>424</v>
      </c>
      <c r="AF34" s="229">
        <v>1</v>
      </c>
    </row>
    <row r="35" spans="1:32" ht="60" x14ac:dyDescent="0.2">
      <c r="A35" s="309"/>
      <c r="B35" s="313"/>
      <c r="C35" s="40" t="s">
        <v>425</v>
      </c>
      <c r="D35" s="41" t="s">
        <v>426</v>
      </c>
      <c r="E35" s="42" t="s">
        <v>427</v>
      </c>
      <c r="F35" s="40" t="s">
        <v>428</v>
      </c>
      <c r="G35" s="64" t="s">
        <v>428</v>
      </c>
      <c r="H35" s="64" t="s">
        <v>118</v>
      </c>
      <c r="I35" s="66"/>
      <c r="J35" s="47"/>
      <c r="K35" s="47"/>
      <c r="L35" s="47"/>
      <c r="M35" s="47"/>
      <c r="N35" s="47"/>
      <c r="O35" s="47"/>
      <c r="P35" s="47"/>
      <c r="Q35" s="47"/>
      <c r="R35" s="47"/>
      <c r="S35" s="47"/>
      <c r="T35" s="203"/>
      <c r="U35" s="216" t="s">
        <v>429</v>
      </c>
      <c r="V35" s="212" t="s">
        <v>190</v>
      </c>
      <c r="W35" s="216" t="s">
        <v>430</v>
      </c>
      <c r="X35" s="215">
        <v>100</v>
      </c>
      <c r="Y35" s="216" t="s">
        <v>429</v>
      </c>
      <c r="Z35" s="212" t="s">
        <v>179</v>
      </c>
      <c r="AA35" s="201" t="s">
        <v>422</v>
      </c>
      <c r="AB35" s="229">
        <v>1</v>
      </c>
      <c r="AC35" s="216" t="s">
        <v>431</v>
      </c>
      <c r="AD35" s="212" t="s">
        <v>432</v>
      </c>
      <c r="AE35" s="212" t="s">
        <v>433</v>
      </c>
      <c r="AF35" s="229">
        <v>1</v>
      </c>
    </row>
    <row r="36" spans="1:32" ht="60" x14ac:dyDescent="0.2">
      <c r="A36" s="309"/>
      <c r="B36" s="314" t="s">
        <v>434</v>
      </c>
      <c r="C36" s="40" t="s">
        <v>435</v>
      </c>
      <c r="D36" s="41" t="s">
        <v>436</v>
      </c>
      <c r="E36" s="42" t="s">
        <v>437</v>
      </c>
      <c r="F36" s="40" t="s">
        <v>438</v>
      </c>
      <c r="G36" s="64" t="s">
        <v>439</v>
      </c>
      <c r="H36" s="64" t="s">
        <v>118</v>
      </c>
      <c r="I36" s="41"/>
      <c r="J36" s="45"/>
      <c r="K36" s="47"/>
      <c r="L36" s="45"/>
      <c r="M36" s="45"/>
      <c r="N36" s="45"/>
      <c r="O36" s="47"/>
      <c r="P36" s="45"/>
      <c r="Q36" s="45"/>
      <c r="R36" s="45"/>
      <c r="S36" s="45"/>
      <c r="T36" s="203"/>
      <c r="U36" s="216" t="s">
        <v>440</v>
      </c>
      <c r="V36" s="212" t="s">
        <v>190</v>
      </c>
      <c r="W36" s="216" t="s">
        <v>430</v>
      </c>
      <c r="X36" s="215">
        <v>100</v>
      </c>
      <c r="Y36" s="213" t="s">
        <v>441</v>
      </c>
      <c r="Z36" s="212" t="s">
        <v>179</v>
      </c>
      <c r="AA36" s="212" t="s">
        <v>442</v>
      </c>
      <c r="AB36" s="229">
        <v>0</v>
      </c>
      <c r="AC36" s="230" t="s">
        <v>443</v>
      </c>
      <c r="AD36" s="212" t="s">
        <v>401</v>
      </c>
      <c r="AE36" s="239" t="s">
        <v>444</v>
      </c>
      <c r="AF36" s="229">
        <v>1</v>
      </c>
    </row>
    <row r="37" spans="1:32" ht="45" x14ac:dyDescent="0.2">
      <c r="A37" s="309"/>
      <c r="B37" s="328"/>
      <c r="C37" s="40" t="s">
        <v>445</v>
      </c>
      <c r="D37" s="41" t="s">
        <v>446</v>
      </c>
      <c r="E37" s="42" t="s">
        <v>447</v>
      </c>
      <c r="F37" s="40" t="s">
        <v>448</v>
      </c>
      <c r="G37" s="40" t="s">
        <v>449</v>
      </c>
      <c r="H37" s="64" t="s">
        <v>118</v>
      </c>
      <c r="I37" s="41"/>
      <c r="J37" s="45"/>
      <c r="K37" s="45"/>
      <c r="L37" s="45"/>
      <c r="M37" s="45"/>
      <c r="N37" s="45"/>
      <c r="O37" s="45"/>
      <c r="P37" s="45"/>
      <c r="Q37" s="45"/>
      <c r="R37" s="45"/>
      <c r="S37" s="47"/>
      <c r="T37" s="202"/>
      <c r="U37" s="215" t="s">
        <v>212</v>
      </c>
      <c r="V37" s="215" t="s">
        <v>212</v>
      </c>
      <c r="W37" s="241" t="s">
        <v>212</v>
      </c>
      <c r="X37" s="215"/>
      <c r="Y37" s="258" t="s">
        <v>212</v>
      </c>
      <c r="Z37" s="258" t="s">
        <v>212</v>
      </c>
      <c r="AA37" s="258" t="s">
        <v>212</v>
      </c>
      <c r="AB37" s="229"/>
      <c r="AC37" s="213" t="s">
        <v>450</v>
      </c>
      <c r="AD37" s="212" t="s">
        <v>401</v>
      </c>
      <c r="AE37" s="212" t="s">
        <v>451</v>
      </c>
      <c r="AF37" s="229">
        <v>1</v>
      </c>
    </row>
    <row r="38" spans="1:32" ht="135" x14ac:dyDescent="0.2">
      <c r="A38" s="309"/>
      <c r="B38" s="328"/>
      <c r="C38" s="40" t="s">
        <v>452</v>
      </c>
      <c r="D38" s="41" t="s">
        <v>453</v>
      </c>
      <c r="E38" s="42" t="s">
        <v>454</v>
      </c>
      <c r="F38" s="40" t="s">
        <v>455</v>
      </c>
      <c r="G38" s="40" t="s">
        <v>456</v>
      </c>
      <c r="H38" s="64" t="s">
        <v>118</v>
      </c>
      <c r="I38" s="41"/>
      <c r="J38" s="45"/>
      <c r="K38" s="47"/>
      <c r="L38" s="45"/>
      <c r="M38" s="45"/>
      <c r="N38" s="45"/>
      <c r="O38" s="47"/>
      <c r="P38" s="45"/>
      <c r="Q38" s="45"/>
      <c r="R38" s="45"/>
      <c r="S38" s="47"/>
      <c r="T38" s="202"/>
      <c r="U38" s="216" t="s">
        <v>457</v>
      </c>
      <c r="V38" s="217" t="s">
        <v>458</v>
      </c>
      <c r="W38" s="216" t="s">
        <v>459</v>
      </c>
      <c r="X38" s="215">
        <v>100</v>
      </c>
      <c r="Y38" s="271" t="s">
        <v>460</v>
      </c>
      <c r="Z38" s="256" t="s">
        <v>179</v>
      </c>
      <c r="AA38" s="256" t="s">
        <v>461</v>
      </c>
      <c r="AB38" s="229">
        <v>0.5</v>
      </c>
      <c r="AC38" s="230" t="s">
        <v>462</v>
      </c>
      <c r="AD38" s="212" t="s">
        <v>401</v>
      </c>
      <c r="AE38" s="239" t="s">
        <v>463</v>
      </c>
      <c r="AF38" s="229">
        <v>1</v>
      </c>
    </row>
    <row r="39" spans="1:32" ht="120" x14ac:dyDescent="0.2">
      <c r="A39" s="309"/>
      <c r="B39" s="312"/>
      <c r="C39" s="40" t="s">
        <v>464</v>
      </c>
      <c r="D39" s="41" t="s">
        <v>465</v>
      </c>
      <c r="E39" s="42" t="s">
        <v>466</v>
      </c>
      <c r="F39" s="64" t="s">
        <v>467</v>
      </c>
      <c r="G39" s="40" t="s">
        <v>468</v>
      </c>
      <c r="H39" s="64" t="s">
        <v>118</v>
      </c>
      <c r="I39" s="43"/>
      <c r="J39" s="45"/>
      <c r="K39" s="45"/>
      <c r="L39" s="45"/>
      <c r="M39" s="45"/>
      <c r="N39" s="47"/>
      <c r="O39" s="45"/>
      <c r="P39" s="45"/>
      <c r="Q39" s="45"/>
      <c r="R39" s="45"/>
      <c r="S39" s="47"/>
      <c r="T39" s="202"/>
      <c r="U39" s="216" t="s">
        <v>469</v>
      </c>
      <c r="V39" s="215" t="s">
        <v>212</v>
      </c>
      <c r="W39" s="216" t="s">
        <v>470</v>
      </c>
      <c r="X39" s="215"/>
      <c r="Y39" s="271" t="s">
        <v>471</v>
      </c>
      <c r="Z39" s="256" t="s">
        <v>179</v>
      </c>
      <c r="AA39" s="256" t="s">
        <v>472</v>
      </c>
      <c r="AB39" s="229">
        <v>0.5</v>
      </c>
      <c r="AC39" s="213" t="s">
        <v>473</v>
      </c>
      <c r="AD39" s="212" t="s">
        <v>401</v>
      </c>
      <c r="AE39" s="212" t="s">
        <v>474</v>
      </c>
      <c r="AF39" s="229">
        <v>1</v>
      </c>
    </row>
    <row r="40" spans="1:32" ht="75" x14ac:dyDescent="0.2">
      <c r="A40" s="309"/>
      <c r="B40" s="314" t="s">
        <v>475</v>
      </c>
      <c r="C40" s="40" t="s">
        <v>476</v>
      </c>
      <c r="D40" s="41" t="s">
        <v>477</v>
      </c>
      <c r="E40" s="40" t="s">
        <v>478</v>
      </c>
      <c r="F40" s="40" t="s">
        <v>479</v>
      </c>
      <c r="G40" s="41" t="s">
        <v>480</v>
      </c>
      <c r="H40" s="64" t="s">
        <v>118</v>
      </c>
      <c r="I40" s="43"/>
      <c r="J40" s="45"/>
      <c r="K40" s="45"/>
      <c r="L40" s="45"/>
      <c r="M40" s="45"/>
      <c r="N40" s="45"/>
      <c r="O40" s="45"/>
      <c r="P40" s="45"/>
      <c r="Q40" s="45"/>
      <c r="R40" s="45"/>
      <c r="S40" s="47"/>
      <c r="T40" s="202"/>
      <c r="U40" s="216" t="s">
        <v>481</v>
      </c>
      <c r="V40" s="215" t="s">
        <v>212</v>
      </c>
      <c r="W40" s="216" t="s">
        <v>470</v>
      </c>
      <c r="X40" s="215"/>
      <c r="Y40" s="261" t="s">
        <v>212</v>
      </c>
      <c r="Z40" s="261" t="s">
        <v>212</v>
      </c>
      <c r="AA40" s="256" t="s">
        <v>482</v>
      </c>
      <c r="AB40" s="201"/>
      <c r="AC40" s="213" t="s">
        <v>483</v>
      </c>
      <c r="AD40" s="212" t="s">
        <v>401</v>
      </c>
      <c r="AE40" s="212" t="s">
        <v>484</v>
      </c>
      <c r="AF40" s="229">
        <v>1</v>
      </c>
    </row>
    <row r="41" spans="1:32" ht="105" x14ac:dyDescent="0.2">
      <c r="A41" s="308"/>
      <c r="B41" s="311"/>
      <c r="C41" s="40" t="s">
        <v>485</v>
      </c>
      <c r="D41" s="41" t="s">
        <v>486</v>
      </c>
      <c r="E41" s="42" t="s">
        <v>487</v>
      </c>
      <c r="F41" s="40" t="s">
        <v>488</v>
      </c>
      <c r="G41" s="40" t="s">
        <v>489</v>
      </c>
      <c r="H41" s="40" t="s">
        <v>114</v>
      </c>
      <c r="I41" s="43"/>
      <c r="J41" s="45"/>
      <c r="K41" s="45"/>
      <c r="L41" s="45"/>
      <c r="M41" s="45"/>
      <c r="N41" s="45"/>
      <c r="O41" s="45"/>
      <c r="P41" s="45"/>
      <c r="Q41" s="45"/>
      <c r="R41" s="45"/>
      <c r="S41" s="45"/>
      <c r="T41" s="203"/>
      <c r="U41" s="215" t="s">
        <v>212</v>
      </c>
      <c r="V41" s="215" t="s">
        <v>212</v>
      </c>
      <c r="W41" s="216" t="s">
        <v>490</v>
      </c>
      <c r="X41" s="215"/>
      <c r="Y41" s="261" t="s">
        <v>212</v>
      </c>
      <c r="Z41" s="261" t="s">
        <v>212</v>
      </c>
      <c r="AA41" s="256" t="s">
        <v>491</v>
      </c>
      <c r="AB41" s="201"/>
      <c r="AC41" s="213" t="s">
        <v>492</v>
      </c>
      <c r="AD41" s="212" t="s">
        <v>493</v>
      </c>
      <c r="AE41" s="239" t="s">
        <v>414</v>
      </c>
      <c r="AF41" s="229">
        <v>1</v>
      </c>
    </row>
    <row r="42" spans="1:32" ht="60" x14ac:dyDescent="0.2">
      <c r="A42" s="309"/>
      <c r="B42" s="199" t="s">
        <v>494</v>
      </c>
      <c r="C42" s="40" t="s">
        <v>495</v>
      </c>
      <c r="D42" s="41" t="s">
        <v>496</v>
      </c>
      <c r="E42" s="42" t="s">
        <v>497</v>
      </c>
      <c r="F42" s="40" t="s">
        <v>498</v>
      </c>
      <c r="G42" s="40" t="s">
        <v>499</v>
      </c>
      <c r="H42" s="64" t="s">
        <v>118</v>
      </c>
      <c r="I42" s="41"/>
      <c r="J42" s="45"/>
      <c r="K42" s="45"/>
      <c r="L42" s="45"/>
      <c r="M42" s="45"/>
      <c r="N42" s="45"/>
      <c r="O42" s="47"/>
      <c r="P42" s="45"/>
      <c r="Q42" s="45"/>
      <c r="R42" s="45"/>
      <c r="S42" s="47"/>
      <c r="T42" s="202"/>
      <c r="U42" s="216" t="s">
        <v>500</v>
      </c>
      <c r="V42" s="215" t="s">
        <v>212</v>
      </c>
      <c r="W42" s="216" t="s">
        <v>501</v>
      </c>
      <c r="X42" s="215"/>
      <c r="Y42" s="216" t="s">
        <v>500</v>
      </c>
      <c r="Z42" s="212" t="s">
        <v>502</v>
      </c>
      <c r="AA42" s="215" t="s">
        <v>289</v>
      </c>
      <c r="AB42" s="229">
        <v>1</v>
      </c>
      <c r="AC42" s="216" t="s">
        <v>500</v>
      </c>
      <c r="AD42" s="212" t="s">
        <v>401</v>
      </c>
      <c r="AE42" s="239" t="s">
        <v>503</v>
      </c>
      <c r="AF42" s="229">
        <v>1</v>
      </c>
    </row>
    <row r="43" spans="1:32" ht="15.75" x14ac:dyDescent="0.25">
      <c r="A43" s="73" t="s">
        <v>504</v>
      </c>
      <c r="B43" s="74"/>
      <c r="C43" s="74"/>
      <c r="D43" s="74"/>
      <c r="E43" s="74"/>
      <c r="F43" s="74"/>
      <c r="G43" s="74"/>
      <c r="H43" s="74"/>
      <c r="I43" s="75"/>
      <c r="J43" s="76"/>
      <c r="K43" s="76"/>
      <c r="L43" s="76"/>
      <c r="M43" s="76"/>
      <c r="N43" s="74" t="s">
        <v>128</v>
      </c>
      <c r="O43" s="74"/>
      <c r="P43" s="76"/>
      <c r="Q43" s="76"/>
      <c r="R43" s="76"/>
      <c r="S43" s="76"/>
      <c r="T43" s="77"/>
      <c r="U43" s="336" t="s">
        <v>129</v>
      </c>
      <c r="V43" s="336"/>
      <c r="W43" s="336"/>
      <c r="X43" s="336"/>
      <c r="Y43" s="336" t="s">
        <v>130</v>
      </c>
      <c r="Z43" s="336"/>
      <c r="AA43" s="336"/>
      <c r="AB43" s="336"/>
      <c r="AC43" s="336" t="s">
        <v>131</v>
      </c>
      <c r="AD43" s="336"/>
      <c r="AE43" s="336"/>
      <c r="AF43" s="336"/>
    </row>
    <row r="44" spans="1:32" ht="25.5" x14ac:dyDescent="0.2">
      <c r="A44" s="35" t="s">
        <v>132</v>
      </c>
      <c r="B44" s="36" t="s">
        <v>133</v>
      </c>
      <c r="C44" s="35" t="s">
        <v>134</v>
      </c>
      <c r="D44" s="35" t="s">
        <v>135</v>
      </c>
      <c r="E44" s="35" t="s">
        <v>136</v>
      </c>
      <c r="F44" s="35" t="s">
        <v>137</v>
      </c>
      <c r="G44" s="35" t="s">
        <v>138</v>
      </c>
      <c r="H44" s="35" t="s">
        <v>139</v>
      </c>
      <c r="I44" s="38" t="s">
        <v>140</v>
      </c>
      <c r="J44" s="38" t="s">
        <v>141</v>
      </c>
      <c r="K44" s="38" t="s">
        <v>142</v>
      </c>
      <c r="L44" s="38" t="s">
        <v>143</v>
      </c>
      <c r="M44" s="38" t="s">
        <v>144</v>
      </c>
      <c r="N44" s="38" t="s">
        <v>145</v>
      </c>
      <c r="O44" s="38" t="s">
        <v>146</v>
      </c>
      <c r="P44" s="38" t="s">
        <v>147</v>
      </c>
      <c r="Q44" s="38" t="s">
        <v>148</v>
      </c>
      <c r="R44" s="38" t="s">
        <v>149</v>
      </c>
      <c r="S44" s="38" t="s">
        <v>150</v>
      </c>
      <c r="T44" s="38" t="s">
        <v>151</v>
      </c>
      <c r="U44" s="208" t="s">
        <v>152</v>
      </c>
      <c r="V44" s="208" t="s">
        <v>153</v>
      </c>
      <c r="W44" s="289" t="s">
        <v>154</v>
      </c>
      <c r="X44" s="209" t="s">
        <v>155</v>
      </c>
      <c r="Y44" s="208" t="s">
        <v>152</v>
      </c>
      <c r="Z44" s="208" t="s">
        <v>153</v>
      </c>
      <c r="AA44" s="208" t="s">
        <v>154</v>
      </c>
      <c r="AB44" s="209" t="s">
        <v>155</v>
      </c>
      <c r="AC44" s="208" t="s">
        <v>152</v>
      </c>
      <c r="AD44" s="208" t="s">
        <v>153</v>
      </c>
      <c r="AE44" s="208" t="s">
        <v>154</v>
      </c>
      <c r="AF44" s="209" t="s">
        <v>155</v>
      </c>
    </row>
    <row r="45" spans="1:32" ht="150" x14ac:dyDescent="0.2">
      <c r="A45" s="315" t="s">
        <v>505</v>
      </c>
      <c r="B45" s="311" t="s">
        <v>506</v>
      </c>
      <c r="C45" s="40" t="s">
        <v>507</v>
      </c>
      <c r="D45" s="41" t="s">
        <v>508</v>
      </c>
      <c r="E45" s="42" t="s">
        <v>509</v>
      </c>
      <c r="F45" s="42" t="s">
        <v>510</v>
      </c>
      <c r="G45" s="42" t="s">
        <v>511</v>
      </c>
      <c r="H45" s="48" t="s">
        <v>115</v>
      </c>
      <c r="I45" s="66"/>
      <c r="J45" s="45"/>
      <c r="K45" s="45"/>
      <c r="L45" s="45"/>
      <c r="M45" s="45"/>
      <c r="N45" s="45"/>
      <c r="O45" s="45"/>
      <c r="P45" s="45"/>
      <c r="Q45" s="45"/>
      <c r="R45" s="45"/>
      <c r="S45" s="45"/>
      <c r="T45" s="203"/>
      <c r="U45" s="226" t="s">
        <v>512</v>
      </c>
      <c r="V45" s="214" t="s">
        <v>164</v>
      </c>
      <c r="W45" s="224" t="s">
        <v>513</v>
      </c>
      <c r="X45" s="215">
        <v>100</v>
      </c>
      <c r="Y45" s="213" t="s">
        <v>514</v>
      </c>
      <c r="Z45" s="256" t="s">
        <v>515</v>
      </c>
      <c r="AA45" s="256" t="s">
        <v>516</v>
      </c>
      <c r="AB45" s="229">
        <v>0.8</v>
      </c>
      <c r="AC45" s="213" t="s">
        <v>1139</v>
      </c>
      <c r="AD45" s="213" t="s">
        <v>1140</v>
      </c>
      <c r="AE45" s="212" t="s">
        <v>1141</v>
      </c>
      <c r="AF45" s="229">
        <v>1</v>
      </c>
    </row>
    <row r="46" spans="1:32" ht="160.5" customHeight="1" x14ac:dyDescent="0.2">
      <c r="A46" s="316"/>
      <c r="B46" s="311"/>
      <c r="C46" s="40" t="s">
        <v>517</v>
      </c>
      <c r="D46" s="41" t="s">
        <v>518</v>
      </c>
      <c r="E46" s="42" t="s">
        <v>519</v>
      </c>
      <c r="F46" s="40" t="s">
        <v>520</v>
      </c>
      <c r="G46" s="40" t="s">
        <v>521</v>
      </c>
      <c r="H46" s="64" t="s">
        <v>124</v>
      </c>
      <c r="I46" s="43"/>
      <c r="J46" s="45"/>
      <c r="K46" s="45"/>
      <c r="L46" s="45"/>
      <c r="M46" s="45"/>
      <c r="N46" s="45"/>
      <c r="O46" s="45"/>
      <c r="P46" s="45"/>
      <c r="Q46" s="45"/>
      <c r="R46" s="45"/>
      <c r="S46" s="47"/>
      <c r="T46" s="202"/>
      <c r="U46" s="221" t="s">
        <v>212</v>
      </c>
      <c r="V46" s="215" t="s">
        <v>212</v>
      </c>
      <c r="W46" s="224" t="s">
        <v>522</v>
      </c>
      <c r="X46" s="215" t="s">
        <v>212</v>
      </c>
      <c r="Y46" s="213" t="s">
        <v>523</v>
      </c>
      <c r="Z46" s="215" t="s">
        <v>212</v>
      </c>
      <c r="AA46" s="215" t="s">
        <v>212</v>
      </c>
      <c r="AB46" s="201"/>
      <c r="AC46" s="256" t="s">
        <v>524</v>
      </c>
      <c r="AD46" s="212" t="s">
        <v>525</v>
      </c>
      <c r="AE46" s="212" t="s">
        <v>526</v>
      </c>
      <c r="AF46" s="229">
        <v>1</v>
      </c>
    </row>
    <row r="47" spans="1:32" ht="60" x14ac:dyDescent="0.2">
      <c r="A47" s="316"/>
      <c r="B47" s="311"/>
      <c r="C47" s="40" t="s">
        <v>527</v>
      </c>
      <c r="D47" s="41" t="s">
        <v>528</v>
      </c>
      <c r="E47" s="42" t="s">
        <v>529</v>
      </c>
      <c r="F47" s="40" t="s">
        <v>530</v>
      </c>
      <c r="G47" s="40" t="s">
        <v>531</v>
      </c>
      <c r="H47" s="48" t="s">
        <v>115</v>
      </c>
      <c r="I47" s="43"/>
      <c r="J47" s="45"/>
      <c r="K47" s="45"/>
      <c r="L47" s="45"/>
      <c r="M47" s="45"/>
      <c r="N47" s="45"/>
      <c r="O47" s="45"/>
      <c r="P47" s="45"/>
      <c r="Q47" s="45"/>
      <c r="R47" s="45"/>
      <c r="S47" s="47"/>
      <c r="T47" s="203"/>
      <c r="U47" s="221" t="s">
        <v>212</v>
      </c>
      <c r="V47" s="215" t="s">
        <v>212</v>
      </c>
      <c r="W47" s="237" t="s">
        <v>532</v>
      </c>
      <c r="X47" s="233" t="s">
        <v>212</v>
      </c>
      <c r="Y47" s="212" t="s">
        <v>533</v>
      </c>
      <c r="Z47" s="212" t="s">
        <v>179</v>
      </c>
      <c r="AA47" s="256" t="s">
        <v>534</v>
      </c>
      <c r="AB47" s="229">
        <v>0.8</v>
      </c>
      <c r="AC47" s="228" t="s">
        <v>535</v>
      </c>
      <c r="AD47" s="212" t="s">
        <v>169</v>
      </c>
      <c r="AE47" s="212" t="s">
        <v>526</v>
      </c>
      <c r="AF47" s="229">
        <v>1</v>
      </c>
    </row>
    <row r="48" spans="1:32" ht="75" x14ac:dyDescent="0.2">
      <c r="A48" s="317"/>
      <c r="B48" s="40" t="s">
        <v>536</v>
      </c>
      <c r="C48" s="40" t="s">
        <v>537</v>
      </c>
      <c r="D48" s="41" t="s">
        <v>538</v>
      </c>
      <c r="E48" s="78" t="s">
        <v>539</v>
      </c>
      <c r="F48" s="40" t="s">
        <v>540</v>
      </c>
      <c r="G48" s="40" t="s">
        <v>541</v>
      </c>
      <c r="H48" s="48" t="s">
        <v>115</v>
      </c>
      <c r="I48" s="43"/>
      <c r="J48" s="45"/>
      <c r="K48" s="45"/>
      <c r="L48" s="45"/>
      <c r="M48" s="45"/>
      <c r="N48" s="45"/>
      <c r="O48" s="45"/>
      <c r="P48" s="45"/>
      <c r="Q48" s="45"/>
      <c r="R48" s="45"/>
      <c r="S48" s="47"/>
      <c r="T48" s="203"/>
      <c r="U48" s="221" t="s">
        <v>212</v>
      </c>
      <c r="V48" s="234" t="s">
        <v>212</v>
      </c>
      <c r="W48" s="290" t="s">
        <v>212</v>
      </c>
      <c r="X48" s="233" t="s">
        <v>212</v>
      </c>
      <c r="Y48" s="221" t="s">
        <v>212</v>
      </c>
      <c r="Z48" s="234" t="s">
        <v>212</v>
      </c>
      <c r="AA48" s="212" t="s">
        <v>542</v>
      </c>
      <c r="AB48" s="201"/>
      <c r="AC48" s="213" t="s">
        <v>1143</v>
      </c>
      <c r="AD48" s="213" t="s">
        <v>1142</v>
      </c>
      <c r="AE48" s="840" t="s">
        <v>1144</v>
      </c>
      <c r="AF48" s="229">
        <v>1</v>
      </c>
    </row>
    <row r="49" spans="1:51" ht="15.75" x14ac:dyDescent="0.2">
      <c r="A49" s="79" t="s">
        <v>543</v>
      </c>
      <c r="B49" s="80"/>
      <c r="C49" s="80"/>
      <c r="D49" s="80"/>
      <c r="E49" s="80"/>
      <c r="F49" s="80"/>
      <c r="G49" s="80"/>
      <c r="H49" s="80"/>
      <c r="I49" s="79"/>
      <c r="J49" s="80"/>
      <c r="K49" s="80"/>
      <c r="L49" s="80"/>
      <c r="M49" s="80"/>
      <c r="N49" s="80" t="s">
        <v>128</v>
      </c>
      <c r="O49" s="80"/>
      <c r="P49" s="80"/>
      <c r="Q49" s="80"/>
      <c r="R49" s="80"/>
      <c r="S49" s="80"/>
      <c r="T49" s="80"/>
      <c r="U49" s="336" t="s">
        <v>129</v>
      </c>
      <c r="V49" s="336"/>
      <c r="W49" s="337"/>
      <c r="X49" s="337"/>
      <c r="Y49" s="336" t="s">
        <v>130</v>
      </c>
      <c r="Z49" s="336"/>
      <c r="AA49" s="336"/>
      <c r="AB49" s="336"/>
      <c r="AC49" s="336" t="s">
        <v>131</v>
      </c>
      <c r="AD49" s="336"/>
      <c r="AE49" s="336"/>
      <c r="AF49" s="336"/>
    </row>
    <row r="50" spans="1:51" ht="25.5" x14ac:dyDescent="0.2">
      <c r="A50" s="35" t="s">
        <v>132</v>
      </c>
      <c r="B50" s="36" t="s">
        <v>133</v>
      </c>
      <c r="C50" s="35" t="s">
        <v>134</v>
      </c>
      <c r="D50" s="35" t="s">
        <v>135</v>
      </c>
      <c r="E50" s="37" t="s">
        <v>136</v>
      </c>
      <c r="F50" s="35" t="s">
        <v>137</v>
      </c>
      <c r="G50" s="35" t="s">
        <v>138</v>
      </c>
      <c r="H50" s="35" t="s">
        <v>139</v>
      </c>
      <c r="I50" s="38" t="s">
        <v>140</v>
      </c>
      <c r="J50" s="38" t="s">
        <v>141</v>
      </c>
      <c r="K50" s="38" t="s">
        <v>142</v>
      </c>
      <c r="L50" s="38" t="s">
        <v>143</v>
      </c>
      <c r="M50" s="38" t="s">
        <v>144</v>
      </c>
      <c r="N50" s="38" t="s">
        <v>145</v>
      </c>
      <c r="O50" s="38" t="s">
        <v>146</v>
      </c>
      <c r="P50" s="38" t="s">
        <v>147</v>
      </c>
      <c r="Q50" s="38" t="s">
        <v>148</v>
      </c>
      <c r="R50" s="38" t="s">
        <v>149</v>
      </c>
      <c r="S50" s="38" t="s">
        <v>150</v>
      </c>
      <c r="T50" s="38" t="s">
        <v>151</v>
      </c>
      <c r="U50" s="208" t="s">
        <v>152</v>
      </c>
      <c r="V50" s="208" t="s">
        <v>153</v>
      </c>
      <c r="W50" s="289" t="s">
        <v>154</v>
      </c>
      <c r="X50" s="209" t="s">
        <v>155</v>
      </c>
      <c r="Y50" s="208" t="s">
        <v>152</v>
      </c>
      <c r="Z50" s="208" t="s">
        <v>153</v>
      </c>
      <c r="AA50" s="208" t="s">
        <v>154</v>
      </c>
      <c r="AB50" s="209" t="s">
        <v>155</v>
      </c>
      <c r="AC50" s="208" t="s">
        <v>152</v>
      </c>
      <c r="AD50" s="208" t="s">
        <v>153</v>
      </c>
      <c r="AE50" s="208" t="s">
        <v>154</v>
      </c>
      <c r="AF50" s="209" t="s">
        <v>155</v>
      </c>
    </row>
    <row r="51" spans="1:51" ht="102" customHeight="1" x14ac:dyDescent="0.2">
      <c r="A51" s="306" t="s">
        <v>544</v>
      </c>
      <c r="B51" s="49" t="s">
        <v>545</v>
      </c>
      <c r="C51" s="40" t="s">
        <v>546</v>
      </c>
      <c r="D51" s="41" t="s">
        <v>547</v>
      </c>
      <c r="E51" s="42" t="s">
        <v>548</v>
      </c>
      <c r="F51" s="41" t="s">
        <v>549</v>
      </c>
      <c r="G51" s="40" t="s">
        <v>550</v>
      </c>
      <c r="H51" s="64" t="s">
        <v>119</v>
      </c>
      <c r="I51" s="43"/>
      <c r="J51" s="45"/>
      <c r="K51" s="45"/>
      <c r="L51" s="45"/>
      <c r="M51" s="45"/>
      <c r="N51" s="45"/>
      <c r="O51" s="45"/>
      <c r="P51" s="45"/>
      <c r="Q51" s="45"/>
      <c r="R51" s="45"/>
      <c r="S51" s="45"/>
      <c r="T51" s="203"/>
      <c r="U51" s="215" t="s">
        <v>212</v>
      </c>
      <c r="V51" s="234" t="s">
        <v>212</v>
      </c>
      <c r="W51" s="291" t="s">
        <v>551</v>
      </c>
      <c r="X51" s="233" t="s">
        <v>212</v>
      </c>
      <c r="Y51" s="233" t="s">
        <v>212</v>
      </c>
      <c r="Z51" s="212" t="s">
        <v>212</v>
      </c>
      <c r="AA51" s="212" t="s">
        <v>552</v>
      </c>
      <c r="AB51" s="276">
        <v>0</v>
      </c>
      <c r="AC51" s="228" t="s">
        <v>553</v>
      </c>
      <c r="AD51" s="212" t="s">
        <v>1145</v>
      </c>
      <c r="AE51" s="212" t="s">
        <v>554</v>
      </c>
      <c r="AF51" s="229">
        <v>1</v>
      </c>
    </row>
    <row r="52" spans="1:51" ht="60" x14ac:dyDescent="0.2">
      <c r="A52" s="309"/>
      <c r="B52" s="49" t="s">
        <v>555</v>
      </c>
      <c r="C52" s="40" t="s">
        <v>556</v>
      </c>
      <c r="D52" s="41" t="s">
        <v>557</v>
      </c>
      <c r="E52" s="42" t="s">
        <v>466</v>
      </c>
      <c r="F52" s="64" t="s">
        <v>467</v>
      </c>
      <c r="G52" s="40" t="s">
        <v>468</v>
      </c>
      <c r="H52" s="40" t="s">
        <v>118</v>
      </c>
      <c r="I52" s="43"/>
      <c r="J52" s="45"/>
      <c r="K52" s="45"/>
      <c r="L52" s="45"/>
      <c r="M52" s="45"/>
      <c r="N52" s="45"/>
      <c r="O52" s="45"/>
      <c r="P52" s="45"/>
      <c r="Q52" s="45"/>
      <c r="R52" s="45"/>
      <c r="S52" s="45"/>
      <c r="T52" s="203"/>
      <c r="U52" s="215" t="s">
        <v>212</v>
      </c>
      <c r="V52" s="215" t="s">
        <v>212</v>
      </c>
      <c r="W52" s="290" t="s">
        <v>212</v>
      </c>
      <c r="X52" s="233" t="s">
        <v>212</v>
      </c>
      <c r="Y52" s="233" t="s">
        <v>212</v>
      </c>
      <c r="Z52" s="212" t="s">
        <v>212</v>
      </c>
      <c r="AA52" s="212" t="s">
        <v>558</v>
      </c>
      <c r="AB52" s="201"/>
      <c r="AC52" s="213" t="s">
        <v>559</v>
      </c>
      <c r="AD52" s="212" t="s">
        <v>401</v>
      </c>
      <c r="AE52" s="212" t="s">
        <v>560</v>
      </c>
      <c r="AF52" s="229">
        <v>1</v>
      </c>
    </row>
    <row r="53" spans="1:51" ht="15.75" x14ac:dyDescent="0.25">
      <c r="A53" s="81" t="s">
        <v>561</v>
      </c>
      <c r="B53" s="82"/>
      <c r="C53" s="82"/>
      <c r="D53" s="82"/>
      <c r="E53" s="82"/>
      <c r="F53" s="82"/>
      <c r="G53" s="82"/>
      <c r="H53" s="82"/>
      <c r="I53" s="83"/>
      <c r="J53" s="84"/>
      <c r="K53" s="84"/>
      <c r="L53" s="84"/>
      <c r="M53" s="84"/>
      <c r="N53" s="82" t="s">
        <v>128</v>
      </c>
      <c r="O53" s="84"/>
      <c r="P53" s="84"/>
      <c r="Q53" s="84"/>
      <c r="R53" s="84"/>
      <c r="S53" s="82"/>
      <c r="T53" s="82"/>
      <c r="U53" s="336" t="s">
        <v>129</v>
      </c>
      <c r="V53" s="336"/>
      <c r="W53" s="336"/>
      <c r="X53" s="336"/>
      <c r="Y53" s="336" t="s">
        <v>130</v>
      </c>
      <c r="Z53" s="336"/>
      <c r="AA53" s="336"/>
      <c r="AB53" s="336"/>
      <c r="AC53" s="336" t="s">
        <v>131</v>
      </c>
      <c r="AD53" s="336"/>
      <c r="AE53" s="336"/>
      <c r="AF53" s="336"/>
    </row>
    <row r="54" spans="1:51" ht="25.5" x14ac:dyDescent="0.2">
      <c r="A54" s="36" t="s">
        <v>132</v>
      </c>
      <c r="B54" s="36" t="s">
        <v>133</v>
      </c>
      <c r="C54" s="35" t="s">
        <v>134</v>
      </c>
      <c r="D54" s="35" t="s">
        <v>135</v>
      </c>
      <c r="E54" s="35" t="s">
        <v>136</v>
      </c>
      <c r="F54" s="35" t="s">
        <v>137</v>
      </c>
      <c r="G54" s="35" t="s">
        <v>138</v>
      </c>
      <c r="H54" s="35" t="s">
        <v>139</v>
      </c>
      <c r="I54" s="38" t="s">
        <v>140</v>
      </c>
      <c r="J54" s="38" t="s">
        <v>141</v>
      </c>
      <c r="K54" s="38" t="s">
        <v>142</v>
      </c>
      <c r="L54" s="38" t="s">
        <v>143</v>
      </c>
      <c r="M54" s="38" t="s">
        <v>144</v>
      </c>
      <c r="N54" s="38" t="s">
        <v>145</v>
      </c>
      <c r="O54" s="38" t="s">
        <v>146</v>
      </c>
      <c r="P54" s="38" t="s">
        <v>147</v>
      </c>
      <c r="Q54" s="38" t="s">
        <v>148</v>
      </c>
      <c r="R54" s="38" t="s">
        <v>149</v>
      </c>
      <c r="S54" s="38" t="s">
        <v>150</v>
      </c>
      <c r="T54" s="38" t="s">
        <v>151</v>
      </c>
      <c r="U54" s="208" t="s">
        <v>152</v>
      </c>
      <c r="V54" s="208" t="s">
        <v>153</v>
      </c>
      <c r="W54" s="289" t="s">
        <v>154</v>
      </c>
      <c r="X54" s="209" t="s">
        <v>155</v>
      </c>
      <c r="Y54" s="208" t="s">
        <v>152</v>
      </c>
      <c r="Z54" s="208" t="s">
        <v>153</v>
      </c>
      <c r="AA54" s="208" t="s">
        <v>154</v>
      </c>
      <c r="AB54" s="209" t="s">
        <v>155</v>
      </c>
      <c r="AC54" s="208" t="s">
        <v>152</v>
      </c>
      <c r="AD54" s="208" t="s">
        <v>153</v>
      </c>
      <c r="AE54" s="208" t="s">
        <v>154</v>
      </c>
      <c r="AF54" s="209" t="s">
        <v>155</v>
      </c>
    </row>
    <row r="55" spans="1:51" ht="210" x14ac:dyDescent="0.2">
      <c r="A55" s="308" t="s">
        <v>562</v>
      </c>
      <c r="B55" s="311" t="s">
        <v>563</v>
      </c>
      <c r="C55" s="49" t="s">
        <v>564</v>
      </c>
      <c r="D55" s="41" t="s">
        <v>565</v>
      </c>
      <c r="E55" s="42" t="s">
        <v>566</v>
      </c>
      <c r="F55" s="40" t="s">
        <v>567</v>
      </c>
      <c r="G55" s="40" t="s">
        <v>568</v>
      </c>
      <c r="H55" s="64" t="s">
        <v>123</v>
      </c>
      <c r="I55" s="41"/>
      <c r="J55" s="47"/>
      <c r="K55" s="45"/>
      <c r="L55" s="45"/>
      <c r="M55" s="45"/>
      <c r="N55" s="45"/>
      <c r="O55" s="45"/>
      <c r="P55" s="45"/>
      <c r="Q55" s="45"/>
      <c r="R55" s="45"/>
      <c r="S55" s="45"/>
      <c r="T55" s="202"/>
      <c r="U55" s="222" t="s">
        <v>569</v>
      </c>
      <c r="V55" s="213" t="s">
        <v>570</v>
      </c>
      <c r="W55" s="213" t="s">
        <v>571</v>
      </c>
      <c r="X55" s="229">
        <v>1</v>
      </c>
      <c r="Y55" s="213" t="s">
        <v>572</v>
      </c>
      <c r="Z55" s="212" t="s">
        <v>573</v>
      </c>
      <c r="AA55" s="212" t="s">
        <v>574</v>
      </c>
      <c r="AB55" s="229">
        <v>1</v>
      </c>
      <c r="AC55" s="213" t="s">
        <v>575</v>
      </c>
      <c r="AD55" s="212" t="s">
        <v>325</v>
      </c>
      <c r="AE55" s="239" t="s">
        <v>313</v>
      </c>
      <c r="AF55" s="229">
        <v>1</v>
      </c>
    </row>
    <row r="56" spans="1:51" ht="135" x14ac:dyDescent="0.2">
      <c r="A56" s="308"/>
      <c r="B56" s="311"/>
      <c r="C56" s="49" t="s">
        <v>576</v>
      </c>
      <c r="D56" s="41" t="s">
        <v>577</v>
      </c>
      <c r="E56" s="78" t="s">
        <v>578</v>
      </c>
      <c r="F56" s="78" t="s">
        <v>579</v>
      </c>
      <c r="G56" s="40" t="s">
        <v>580</v>
      </c>
      <c r="H56" s="64" t="s">
        <v>123</v>
      </c>
      <c r="I56" s="41"/>
      <c r="J56" s="45"/>
      <c r="K56" s="45"/>
      <c r="L56" s="45"/>
      <c r="M56" s="45"/>
      <c r="N56" s="45"/>
      <c r="O56" s="45"/>
      <c r="P56" s="45"/>
      <c r="Q56" s="45"/>
      <c r="R56" s="45"/>
      <c r="S56" s="45"/>
      <c r="T56" s="203"/>
      <c r="U56" s="216" t="s">
        <v>581</v>
      </c>
      <c r="V56" s="215" t="s">
        <v>212</v>
      </c>
      <c r="W56" s="239" t="s">
        <v>212</v>
      </c>
      <c r="X56" s="215" t="s">
        <v>582</v>
      </c>
      <c r="Y56" s="215" t="s">
        <v>583</v>
      </c>
      <c r="Z56" s="215" t="s">
        <v>212</v>
      </c>
      <c r="AA56" s="212" t="s">
        <v>584</v>
      </c>
      <c r="AB56" s="201"/>
      <c r="AC56" s="213" t="s">
        <v>585</v>
      </c>
      <c r="AD56" s="212" t="s">
        <v>325</v>
      </c>
      <c r="AE56" s="212" t="s">
        <v>586</v>
      </c>
      <c r="AF56" s="229">
        <v>1</v>
      </c>
    </row>
    <row r="57" spans="1:51" ht="210" x14ac:dyDescent="0.2">
      <c r="A57" s="308"/>
      <c r="B57" s="304" t="s">
        <v>587</v>
      </c>
      <c r="C57" s="40" t="s">
        <v>588</v>
      </c>
      <c r="D57" s="41" t="s">
        <v>589</v>
      </c>
      <c r="E57" s="85" t="s">
        <v>590</v>
      </c>
      <c r="F57" s="86" t="s">
        <v>591</v>
      </c>
      <c r="G57" s="86" t="s">
        <v>592</v>
      </c>
      <c r="H57" s="86" t="s">
        <v>120</v>
      </c>
      <c r="I57" s="86"/>
      <c r="J57" s="45"/>
      <c r="K57" s="45"/>
      <c r="L57" s="47"/>
      <c r="M57" s="45"/>
      <c r="N57" s="45"/>
      <c r="O57" s="45"/>
      <c r="P57" s="45"/>
      <c r="Q57" s="45"/>
      <c r="R57" s="45"/>
      <c r="S57" s="45"/>
      <c r="T57" s="202"/>
      <c r="U57" s="216" t="s">
        <v>593</v>
      </c>
      <c r="V57" s="212" t="s">
        <v>190</v>
      </c>
      <c r="W57" s="213" t="s">
        <v>594</v>
      </c>
      <c r="X57" s="229">
        <v>1</v>
      </c>
      <c r="Y57" s="212" t="s">
        <v>212</v>
      </c>
      <c r="Z57" s="212" t="s">
        <v>212</v>
      </c>
      <c r="AA57" s="212" t="s">
        <v>212</v>
      </c>
      <c r="AB57" s="201"/>
      <c r="AC57" s="239"/>
      <c r="AD57" s="215" t="s">
        <v>212</v>
      </c>
      <c r="AE57" s="201"/>
      <c r="AF57" s="201"/>
    </row>
    <row r="58" spans="1:51" s="275" customFormat="1" ht="105" x14ac:dyDescent="0.2">
      <c r="A58" s="308"/>
      <c r="B58" s="310"/>
      <c r="C58" s="86" t="s">
        <v>595</v>
      </c>
      <c r="D58" s="243" t="s">
        <v>596</v>
      </c>
      <c r="E58" s="85" t="s">
        <v>597</v>
      </c>
      <c r="F58" s="86" t="s">
        <v>598</v>
      </c>
      <c r="G58" s="86" t="s">
        <v>599</v>
      </c>
      <c r="H58" s="86" t="s">
        <v>120</v>
      </c>
      <c r="I58" s="86"/>
      <c r="J58" s="46"/>
      <c r="K58" s="46"/>
      <c r="L58" s="46"/>
      <c r="M58" s="46"/>
      <c r="N58" s="46"/>
      <c r="O58" s="46"/>
      <c r="P58" s="46"/>
      <c r="Q58" s="46"/>
      <c r="R58" s="46"/>
      <c r="S58" s="46"/>
      <c r="T58" s="47"/>
      <c r="U58" s="280" t="s">
        <v>212</v>
      </c>
      <c r="V58" s="253" t="s">
        <v>212</v>
      </c>
      <c r="W58" s="286" t="s">
        <v>212</v>
      </c>
      <c r="X58" s="253" t="s">
        <v>582</v>
      </c>
      <c r="Y58" s="247" t="s">
        <v>600</v>
      </c>
      <c r="Z58" s="248" t="s">
        <v>179</v>
      </c>
      <c r="AA58" s="248" t="s">
        <v>601</v>
      </c>
      <c r="AB58" s="250">
        <v>0.5</v>
      </c>
      <c r="AC58" s="262" t="s">
        <v>602</v>
      </c>
      <c r="AD58" s="253" t="s">
        <v>603</v>
      </c>
      <c r="AE58" s="262" t="s">
        <v>604</v>
      </c>
      <c r="AF58" s="229">
        <v>1</v>
      </c>
      <c r="AG58" s="10"/>
      <c r="AH58" s="10"/>
      <c r="AI58" s="10"/>
      <c r="AJ58" s="10"/>
      <c r="AK58" s="10"/>
      <c r="AL58" s="10"/>
      <c r="AM58" s="10"/>
      <c r="AN58" s="10"/>
      <c r="AO58" s="10"/>
      <c r="AP58" s="10"/>
      <c r="AQ58" s="10"/>
      <c r="AR58" s="10"/>
      <c r="AS58" s="10"/>
      <c r="AT58" s="10"/>
      <c r="AU58" s="10"/>
      <c r="AV58" s="10"/>
      <c r="AW58" s="10"/>
      <c r="AX58" s="10"/>
      <c r="AY58" s="10"/>
    </row>
    <row r="59" spans="1:51" ht="287.25" customHeight="1" x14ac:dyDescent="0.2">
      <c r="A59" s="308"/>
      <c r="B59" s="310"/>
      <c r="C59" s="40" t="s">
        <v>605</v>
      </c>
      <c r="D59" s="41" t="s">
        <v>606</v>
      </c>
      <c r="E59" s="85" t="s">
        <v>607</v>
      </c>
      <c r="F59" s="86" t="s">
        <v>608</v>
      </c>
      <c r="G59" s="86" t="s">
        <v>609</v>
      </c>
      <c r="H59" s="86" t="s">
        <v>120</v>
      </c>
      <c r="I59" s="86"/>
      <c r="J59" s="45"/>
      <c r="K59" s="45"/>
      <c r="L59" s="45"/>
      <c r="M59" s="45"/>
      <c r="N59" s="45"/>
      <c r="O59" s="45"/>
      <c r="P59" s="45"/>
      <c r="Q59" s="47"/>
      <c r="R59" s="45"/>
      <c r="S59" s="45"/>
      <c r="T59" s="202"/>
      <c r="U59" s="221" t="s">
        <v>212</v>
      </c>
      <c r="V59" s="215" t="s">
        <v>212</v>
      </c>
      <c r="W59" s="239" t="s">
        <v>212</v>
      </c>
      <c r="X59" s="215" t="s">
        <v>582</v>
      </c>
      <c r="Y59" s="212" t="s">
        <v>212</v>
      </c>
      <c r="Z59" s="212" t="s">
        <v>212</v>
      </c>
      <c r="AA59" s="212" t="s">
        <v>212</v>
      </c>
      <c r="AB59" s="215">
        <v>100</v>
      </c>
      <c r="AC59" s="213" t="s">
        <v>610</v>
      </c>
      <c r="AD59" s="212" t="s">
        <v>611</v>
      </c>
      <c r="AE59" s="262" t="s">
        <v>612</v>
      </c>
      <c r="AF59" s="229">
        <v>1</v>
      </c>
    </row>
    <row r="60" spans="1:51" ht="375" x14ac:dyDescent="0.2">
      <c r="A60" s="308"/>
      <c r="B60" s="305"/>
      <c r="C60" s="40" t="s">
        <v>613</v>
      </c>
      <c r="D60" s="41" t="s">
        <v>614</v>
      </c>
      <c r="E60" s="85" t="s">
        <v>615</v>
      </c>
      <c r="F60" s="86" t="s">
        <v>616</v>
      </c>
      <c r="G60" s="86" t="s">
        <v>617</v>
      </c>
      <c r="H60" s="86" t="s">
        <v>120</v>
      </c>
      <c r="I60" s="86"/>
      <c r="J60" s="45"/>
      <c r="K60" s="45"/>
      <c r="L60" s="45"/>
      <c r="M60" s="45"/>
      <c r="N60" s="47"/>
      <c r="O60" s="45"/>
      <c r="P60" s="45"/>
      <c r="Q60" s="45"/>
      <c r="R60" s="45"/>
      <c r="S60" s="45"/>
      <c r="T60" s="202"/>
      <c r="U60" s="221" t="s">
        <v>212</v>
      </c>
      <c r="V60" s="215" t="s">
        <v>212</v>
      </c>
      <c r="W60" s="213" t="s">
        <v>618</v>
      </c>
      <c r="X60" s="215" t="s">
        <v>212</v>
      </c>
      <c r="Y60" s="240" t="s">
        <v>619</v>
      </c>
      <c r="Z60" s="217" t="s">
        <v>179</v>
      </c>
      <c r="AA60" s="215" t="s">
        <v>289</v>
      </c>
      <c r="AB60" s="229">
        <v>1</v>
      </c>
      <c r="AC60" s="215" t="s">
        <v>355</v>
      </c>
      <c r="AD60" s="215" t="s">
        <v>355</v>
      </c>
      <c r="AE60" s="215" t="s">
        <v>355</v>
      </c>
      <c r="AF60" s="201"/>
    </row>
    <row r="61" spans="1:51" ht="15.75" x14ac:dyDescent="0.2">
      <c r="A61" s="87" t="s">
        <v>620</v>
      </c>
      <c r="B61" s="88"/>
      <c r="C61" s="88"/>
      <c r="D61" s="88"/>
      <c r="E61" s="88"/>
      <c r="F61" s="88"/>
      <c r="G61" s="88"/>
      <c r="H61" s="88"/>
      <c r="I61" s="88"/>
      <c r="J61" s="88"/>
      <c r="K61" s="88"/>
      <c r="L61" s="88"/>
      <c r="M61" s="88"/>
      <c r="N61" s="88"/>
      <c r="O61" s="88"/>
      <c r="P61" s="88"/>
      <c r="Q61" s="88"/>
      <c r="R61" s="88"/>
      <c r="S61" s="88"/>
      <c r="T61" s="88"/>
      <c r="U61" s="336" t="s">
        <v>129</v>
      </c>
      <c r="V61" s="336"/>
      <c r="W61" s="336"/>
      <c r="X61" s="336"/>
      <c r="Y61" s="336" t="s">
        <v>130</v>
      </c>
      <c r="Z61" s="336"/>
      <c r="AA61" s="336"/>
      <c r="AB61" s="336"/>
      <c r="AC61" s="336" t="s">
        <v>131</v>
      </c>
      <c r="AD61" s="336"/>
      <c r="AE61" s="336"/>
      <c r="AF61" s="336"/>
    </row>
    <row r="62" spans="1:51" ht="25.5" x14ac:dyDescent="0.2">
      <c r="A62" s="35" t="s">
        <v>132</v>
      </c>
      <c r="B62" s="35" t="s">
        <v>133</v>
      </c>
      <c r="C62" s="35" t="s">
        <v>134</v>
      </c>
      <c r="D62" s="35" t="s">
        <v>135</v>
      </c>
      <c r="E62" s="35" t="s">
        <v>136</v>
      </c>
      <c r="F62" s="35" t="s">
        <v>137</v>
      </c>
      <c r="G62" s="35" t="s">
        <v>138</v>
      </c>
      <c r="H62" s="35" t="s">
        <v>139</v>
      </c>
      <c r="I62" s="38" t="s">
        <v>140</v>
      </c>
      <c r="J62" s="38" t="s">
        <v>141</v>
      </c>
      <c r="K62" s="38" t="s">
        <v>142</v>
      </c>
      <c r="L62" s="38" t="s">
        <v>143</v>
      </c>
      <c r="M62" s="38" t="s">
        <v>144</v>
      </c>
      <c r="N62" s="38" t="s">
        <v>145</v>
      </c>
      <c r="O62" s="38" t="s">
        <v>146</v>
      </c>
      <c r="P62" s="38" t="s">
        <v>147</v>
      </c>
      <c r="Q62" s="38" t="s">
        <v>148</v>
      </c>
      <c r="R62" s="38" t="s">
        <v>149</v>
      </c>
      <c r="S62" s="38" t="s">
        <v>150</v>
      </c>
      <c r="T62" s="38" t="s">
        <v>151</v>
      </c>
      <c r="U62" s="208" t="s">
        <v>152</v>
      </c>
      <c r="V62" s="208" t="s">
        <v>153</v>
      </c>
      <c r="W62" s="289" t="s">
        <v>154</v>
      </c>
      <c r="X62" s="209" t="s">
        <v>155</v>
      </c>
      <c r="Y62" s="208" t="s">
        <v>152</v>
      </c>
      <c r="Z62" s="208" t="s">
        <v>153</v>
      </c>
      <c r="AA62" s="208" t="s">
        <v>154</v>
      </c>
      <c r="AB62" s="209" t="s">
        <v>155</v>
      </c>
      <c r="AC62" s="208" t="s">
        <v>152</v>
      </c>
      <c r="AD62" s="208" t="s">
        <v>153</v>
      </c>
      <c r="AE62" s="208" t="s">
        <v>154</v>
      </c>
      <c r="AF62" s="209" t="s">
        <v>155</v>
      </c>
    </row>
    <row r="63" spans="1:51" ht="135" x14ac:dyDescent="0.2">
      <c r="A63" s="306" t="s">
        <v>621</v>
      </c>
      <c r="B63" s="313" t="s">
        <v>622</v>
      </c>
      <c r="C63" s="40" t="s">
        <v>623</v>
      </c>
      <c r="D63" s="41" t="s">
        <v>624</v>
      </c>
      <c r="E63" s="89" t="s">
        <v>625</v>
      </c>
      <c r="F63" s="86" t="s">
        <v>626</v>
      </c>
      <c r="G63" s="86" t="s">
        <v>627</v>
      </c>
      <c r="H63" s="86" t="s">
        <v>120</v>
      </c>
      <c r="I63" s="85"/>
      <c r="J63" s="47"/>
      <c r="K63" s="45"/>
      <c r="L63" s="45"/>
      <c r="M63" s="45"/>
      <c r="N63" s="45"/>
      <c r="O63" s="45"/>
      <c r="P63" s="45"/>
      <c r="Q63" s="45"/>
      <c r="R63" s="45"/>
      <c r="S63" s="45"/>
      <c r="T63" s="202"/>
      <c r="U63" s="216" t="s">
        <v>628</v>
      </c>
      <c r="V63" s="212" t="s">
        <v>458</v>
      </c>
      <c r="W63" s="213" t="s">
        <v>629</v>
      </c>
      <c r="X63" s="229">
        <v>1</v>
      </c>
      <c r="Y63" s="258" t="s">
        <v>212</v>
      </c>
      <c r="Z63" s="258" t="s">
        <v>212</v>
      </c>
      <c r="AA63" s="258" t="s">
        <v>212</v>
      </c>
      <c r="AB63" s="201"/>
      <c r="AC63" s="258" t="s">
        <v>212</v>
      </c>
      <c r="AD63" s="258" t="s">
        <v>212</v>
      </c>
      <c r="AE63" s="258" t="s">
        <v>212</v>
      </c>
      <c r="AF63" s="201"/>
    </row>
    <row r="64" spans="1:51" ht="260.25" customHeight="1" x14ac:dyDescent="0.2">
      <c r="A64" s="309"/>
      <c r="B64" s="313"/>
      <c r="C64" s="40" t="s">
        <v>630</v>
      </c>
      <c r="D64" s="41" t="s">
        <v>631</v>
      </c>
      <c r="E64" s="89" t="s">
        <v>632</v>
      </c>
      <c r="F64" s="86" t="s">
        <v>633</v>
      </c>
      <c r="G64" s="86" t="s">
        <v>634</v>
      </c>
      <c r="H64" s="86" t="s">
        <v>120</v>
      </c>
      <c r="I64" s="85"/>
      <c r="J64" s="45"/>
      <c r="K64" s="45"/>
      <c r="L64" s="45"/>
      <c r="M64" s="45"/>
      <c r="N64" s="45"/>
      <c r="O64" s="47"/>
      <c r="P64" s="45"/>
      <c r="Q64" s="45"/>
      <c r="R64" s="45"/>
      <c r="S64" s="45"/>
      <c r="T64" s="203"/>
      <c r="U64" s="221" t="s">
        <v>212</v>
      </c>
      <c r="V64" s="218" t="s">
        <v>212</v>
      </c>
      <c r="W64" s="241" t="s">
        <v>212</v>
      </c>
      <c r="X64" s="215" t="s">
        <v>212</v>
      </c>
      <c r="Y64" s="271" t="s">
        <v>635</v>
      </c>
      <c r="Z64" s="272" t="s">
        <v>179</v>
      </c>
      <c r="AA64" s="274" t="s">
        <v>289</v>
      </c>
      <c r="AB64" s="229">
        <v>1</v>
      </c>
      <c r="AC64" s="213" t="s">
        <v>636</v>
      </c>
      <c r="AD64" s="296" t="s">
        <v>611</v>
      </c>
      <c r="AE64" s="296" t="s">
        <v>637</v>
      </c>
      <c r="AF64" s="229">
        <v>1</v>
      </c>
    </row>
    <row r="65" spans="1:32" ht="285" x14ac:dyDescent="0.2">
      <c r="A65" s="309"/>
      <c r="B65" s="313" t="s">
        <v>638</v>
      </c>
      <c r="C65" s="40" t="s">
        <v>639</v>
      </c>
      <c r="D65" s="41" t="s">
        <v>640</v>
      </c>
      <c r="E65" s="90" t="s">
        <v>641</v>
      </c>
      <c r="F65" s="86" t="s">
        <v>642</v>
      </c>
      <c r="G65" s="86" t="s">
        <v>643</v>
      </c>
      <c r="H65" s="86" t="s">
        <v>120</v>
      </c>
      <c r="I65" s="85"/>
      <c r="J65" s="45"/>
      <c r="K65" s="45"/>
      <c r="L65" s="45"/>
      <c r="M65" s="45"/>
      <c r="N65" s="47"/>
      <c r="O65" s="45"/>
      <c r="P65" s="45"/>
      <c r="Q65" s="45"/>
      <c r="R65" s="45"/>
      <c r="S65" s="45"/>
      <c r="T65" s="203"/>
      <c r="U65" s="221" t="s">
        <v>212</v>
      </c>
      <c r="V65" s="215" t="s">
        <v>212</v>
      </c>
      <c r="W65" s="241" t="s">
        <v>212</v>
      </c>
      <c r="X65" s="215" t="s">
        <v>212</v>
      </c>
      <c r="Y65" s="260" t="s">
        <v>644</v>
      </c>
      <c r="Z65" s="256" t="s">
        <v>179</v>
      </c>
      <c r="AA65" s="274" t="s">
        <v>289</v>
      </c>
      <c r="AB65" s="229">
        <v>1</v>
      </c>
      <c r="AC65" s="213" t="s">
        <v>645</v>
      </c>
      <c r="AD65" s="296" t="s">
        <v>611</v>
      </c>
      <c r="AE65" s="296" t="s">
        <v>637</v>
      </c>
      <c r="AF65" s="229">
        <v>1</v>
      </c>
    </row>
    <row r="66" spans="1:32" ht="165" x14ac:dyDescent="0.2">
      <c r="A66" s="309"/>
      <c r="B66" s="313"/>
      <c r="C66" s="40" t="s">
        <v>646</v>
      </c>
      <c r="D66" s="41" t="s">
        <v>647</v>
      </c>
      <c r="E66" s="90" t="s">
        <v>648</v>
      </c>
      <c r="F66" s="86" t="s">
        <v>649</v>
      </c>
      <c r="G66" s="86" t="s">
        <v>650</v>
      </c>
      <c r="H66" s="86" t="s">
        <v>120</v>
      </c>
      <c r="I66" s="85"/>
      <c r="J66" s="45"/>
      <c r="K66" s="47"/>
      <c r="L66" s="45"/>
      <c r="M66" s="47"/>
      <c r="N66" s="45"/>
      <c r="O66" s="47"/>
      <c r="P66" s="45"/>
      <c r="Q66" s="45"/>
      <c r="R66" s="47"/>
      <c r="S66" s="45"/>
      <c r="T66" s="202"/>
      <c r="U66" s="216" t="s">
        <v>651</v>
      </c>
      <c r="V66" s="212" t="s">
        <v>190</v>
      </c>
      <c r="W66" s="237" t="s">
        <v>594</v>
      </c>
      <c r="X66" s="236">
        <v>1</v>
      </c>
      <c r="Y66" s="271" t="s">
        <v>652</v>
      </c>
      <c r="Z66" s="256" t="s">
        <v>179</v>
      </c>
      <c r="AA66" s="274" t="s">
        <v>289</v>
      </c>
      <c r="AB66" s="229">
        <v>1</v>
      </c>
      <c r="AC66" s="213" t="s">
        <v>653</v>
      </c>
      <c r="AD66" s="296" t="s">
        <v>611</v>
      </c>
      <c r="AE66" s="296" t="s">
        <v>637</v>
      </c>
      <c r="AF66" s="229">
        <v>1</v>
      </c>
    </row>
    <row r="67" spans="1:32" ht="120" x14ac:dyDescent="0.2">
      <c r="A67" s="309"/>
      <c r="B67" s="313"/>
      <c r="C67" s="40" t="s">
        <v>654</v>
      </c>
      <c r="D67" s="41" t="s">
        <v>655</v>
      </c>
      <c r="E67" s="89" t="s">
        <v>656</v>
      </c>
      <c r="F67" s="86" t="s">
        <v>657</v>
      </c>
      <c r="G67" s="86" t="s">
        <v>658</v>
      </c>
      <c r="H67" s="86" t="s">
        <v>120</v>
      </c>
      <c r="I67" s="85"/>
      <c r="J67" s="45"/>
      <c r="K67" s="45"/>
      <c r="L67" s="45"/>
      <c r="M67" s="45"/>
      <c r="N67" s="47"/>
      <c r="O67" s="47"/>
      <c r="P67" s="45"/>
      <c r="Q67" s="45"/>
      <c r="R67" s="45"/>
      <c r="S67" s="47"/>
      <c r="T67" s="202"/>
      <c r="U67" s="221" t="s">
        <v>212</v>
      </c>
      <c r="V67" s="234" t="s">
        <v>212</v>
      </c>
      <c r="W67" s="290" t="s">
        <v>212</v>
      </c>
      <c r="X67" s="233" t="s">
        <v>212</v>
      </c>
      <c r="Y67" s="254" t="s">
        <v>659</v>
      </c>
      <c r="Z67" s="217" t="s">
        <v>179</v>
      </c>
      <c r="AA67" s="274" t="s">
        <v>289</v>
      </c>
      <c r="AB67" s="229">
        <v>1</v>
      </c>
      <c r="AC67" s="213" t="s">
        <v>660</v>
      </c>
      <c r="AD67" s="296" t="s">
        <v>611</v>
      </c>
      <c r="AE67" s="296" t="s">
        <v>661</v>
      </c>
      <c r="AF67" s="229">
        <v>1</v>
      </c>
    </row>
    <row r="68" spans="1:32" ht="210" x14ac:dyDescent="0.2">
      <c r="A68" s="309"/>
      <c r="B68" s="313" t="s">
        <v>662</v>
      </c>
      <c r="C68" s="40" t="s">
        <v>663</v>
      </c>
      <c r="D68" s="41" t="s">
        <v>664</v>
      </c>
      <c r="E68" s="89" t="s">
        <v>665</v>
      </c>
      <c r="F68" s="86" t="s">
        <v>666</v>
      </c>
      <c r="G68" s="86" t="s">
        <v>667</v>
      </c>
      <c r="H68" s="86" t="s">
        <v>120</v>
      </c>
      <c r="I68" s="85"/>
      <c r="J68" s="45"/>
      <c r="K68" s="45"/>
      <c r="L68" s="45"/>
      <c r="M68" s="45"/>
      <c r="N68" s="45"/>
      <c r="O68" s="45"/>
      <c r="P68" s="45"/>
      <c r="Q68" s="45"/>
      <c r="R68" s="45"/>
      <c r="S68" s="45"/>
      <c r="T68" s="203"/>
      <c r="U68" s="221" t="s">
        <v>212</v>
      </c>
      <c r="V68" s="234" t="s">
        <v>212</v>
      </c>
      <c r="W68" s="216" t="s">
        <v>668</v>
      </c>
      <c r="X68" s="221" t="s">
        <v>212</v>
      </c>
      <c r="Y68" s="212" t="s">
        <v>212</v>
      </c>
      <c r="Z68" s="212" t="s">
        <v>212</v>
      </c>
      <c r="AA68" s="212" t="s">
        <v>212</v>
      </c>
      <c r="AB68" s="201"/>
      <c r="AC68" s="213" t="s">
        <v>669</v>
      </c>
      <c r="AD68" s="296" t="s">
        <v>611</v>
      </c>
      <c r="AE68" s="296" t="s">
        <v>661</v>
      </c>
      <c r="AF68" s="229">
        <v>1</v>
      </c>
    </row>
    <row r="69" spans="1:32" ht="255" x14ac:dyDescent="0.2">
      <c r="A69" s="309"/>
      <c r="B69" s="313"/>
      <c r="C69" s="40" t="s">
        <v>670</v>
      </c>
      <c r="D69" s="41" t="s">
        <v>671</v>
      </c>
      <c r="E69" s="89" t="s">
        <v>672</v>
      </c>
      <c r="F69" s="86" t="s">
        <v>673</v>
      </c>
      <c r="G69" s="86" t="s">
        <v>674</v>
      </c>
      <c r="H69" s="86" t="s">
        <v>120</v>
      </c>
      <c r="I69" s="85"/>
      <c r="J69" s="45"/>
      <c r="K69" s="45"/>
      <c r="L69" s="45"/>
      <c r="M69" s="45"/>
      <c r="N69" s="45"/>
      <c r="O69" s="45"/>
      <c r="P69" s="45"/>
      <c r="Q69" s="45"/>
      <c r="R69" s="45"/>
      <c r="S69" s="45"/>
      <c r="T69" s="203"/>
      <c r="U69" s="221" t="s">
        <v>212</v>
      </c>
      <c r="V69" s="215" t="s">
        <v>212</v>
      </c>
      <c r="W69" s="216" t="s">
        <v>668</v>
      </c>
      <c r="X69" s="232" t="s">
        <v>212</v>
      </c>
      <c r="Y69" s="212" t="s">
        <v>212</v>
      </c>
      <c r="Z69" s="212" t="s">
        <v>212</v>
      </c>
      <c r="AA69" s="212" t="s">
        <v>212</v>
      </c>
      <c r="AB69" s="201"/>
      <c r="AC69" s="213" t="s">
        <v>675</v>
      </c>
      <c r="AD69" s="296" t="s">
        <v>611</v>
      </c>
      <c r="AE69" s="296" t="s">
        <v>637</v>
      </c>
      <c r="AF69" s="229">
        <v>1</v>
      </c>
    </row>
    <row r="70" spans="1:32" ht="409.5" x14ac:dyDescent="0.2">
      <c r="A70" s="309"/>
      <c r="B70" s="313"/>
      <c r="C70" s="40" t="s">
        <v>676</v>
      </c>
      <c r="D70" s="41" t="s">
        <v>677</v>
      </c>
      <c r="E70" s="89" t="s">
        <v>678</v>
      </c>
      <c r="F70" s="86" t="s">
        <v>679</v>
      </c>
      <c r="G70" s="86" t="s">
        <v>680</v>
      </c>
      <c r="H70" s="86" t="s">
        <v>120</v>
      </c>
      <c r="I70" s="85"/>
      <c r="J70" s="45"/>
      <c r="K70" s="45"/>
      <c r="L70" s="45"/>
      <c r="M70" s="45"/>
      <c r="N70" s="45"/>
      <c r="O70" s="45"/>
      <c r="P70" s="45"/>
      <c r="Q70" s="45"/>
      <c r="R70" s="45"/>
      <c r="S70" s="45"/>
      <c r="T70" s="203"/>
      <c r="U70" s="221" t="s">
        <v>212</v>
      </c>
      <c r="V70" s="215" t="s">
        <v>212</v>
      </c>
      <c r="W70" s="216" t="s">
        <v>668</v>
      </c>
      <c r="X70" s="238" t="s">
        <v>212</v>
      </c>
      <c r="Y70" s="212" t="s">
        <v>212</v>
      </c>
      <c r="Z70" s="258" t="s">
        <v>212</v>
      </c>
      <c r="AA70" s="258" t="s">
        <v>212</v>
      </c>
      <c r="AB70" s="282"/>
      <c r="AC70" s="213" t="s">
        <v>681</v>
      </c>
      <c r="AD70" s="296" t="s">
        <v>611</v>
      </c>
      <c r="AE70" s="296" t="s">
        <v>637</v>
      </c>
      <c r="AF70" s="229">
        <v>1</v>
      </c>
    </row>
    <row r="71" spans="1:32" ht="75" x14ac:dyDescent="0.2">
      <c r="A71" s="309"/>
      <c r="B71" s="313" t="s">
        <v>682</v>
      </c>
      <c r="C71" s="40" t="s">
        <v>683</v>
      </c>
      <c r="D71" s="41" t="s">
        <v>684</v>
      </c>
      <c r="E71" s="89" t="s">
        <v>685</v>
      </c>
      <c r="F71" s="86" t="s">
        <v>686</v>
      </c>
      <c r="G71" s="86" t="s">
        <v>674</v>
      </c>
      <c r="H71" s="86" t="s">
        <v>120</v>
      </c>
      <c r="I71" s="85"/>
      <c r="J71" s="45"/>
      <c r="K71" s="45"/>
      <c r="L71" s="45"/>
      <c r="M71" s="47"/>
      <c r="N71" s="45"/>
      <c r="O71" s="45"/>
      <c r="P71" s="45"/>
      <c r="Q71" s="45"/>
      <c r="R71" s="45"/>
      <c r="S71" s="45"/>
      <c r="T71" s="202"/>
      <c r="U71" s="221" t="s">
        <v>212</v>
      </c>
      <c r="V71" s="238" t="s">
        <v>212</v>
      </c>
      <c r="W71" s="292" t="s">
        <v>212</v>
      </c>
      <c r="X71" s="238" t="s">
        <v>212</v>
      </c>
      <c r="Y71" s="271" t="s">
        <v>687</v>
      </c>
      <c r="Z71" s="256" t="s">
        <v>179</v>
      </c>
      <c r="AA71" s="256" t="s">
        <v>688</v>
      </c>
      <c r="AB71" s="229">
        <v>1</v>
      </c>
      <c r="AC71" s="212" t="s">
        <v>212</v>
      </c>
      <c r="AD71" s="212" t="s">
        <v>212</v>
      </c>
      <c r="AE71" s="212" t="s">
        <v>212</v>
      </c>
      <c r="AF71" s="201"/>
    </row>
    <row r="72" spans="1:32" ht="105" x14ac:dyDescent="0.2">
      <c r="A72" s="309"/>
      <c r="B72" s="313"/>
      <c r="C72" s="40" t="s">
        <v>689</v>
      </c>
      <c r="D72" s="41" t="s">
        <v>690</v>
      </c>
      <c r="E72" s="89" t="s">
        <v>691</v>
      </c>
      <c r="F72" s="86" t="s">
        <v>692</v>
      </c>
      <c r="G72" s="86" t="s">
        <v>674</v>
      </c>
      <c r="H72" s="86" t="s">
        <v>120</v>
      </c>
      <c r="I72" s="85"/>
      <c r="J72" s="47"/>
      <c r="K72" s="45"/>
      <c r="L72" s="45"/>
      <c r="M72" s="45"/>
      <c r="N72" s="45"/>
      <c r="O72" s="45"/>
      <c r="P72" s="45"/>
      <c r="Q72" s="45"/>
      <c r="R72" s="45"/>
      <c r="S72" s="45"/>
      <c r="T72" s="202"/>
      <c r="U72" s="216" t="s">
        <v>693</v>
      </c>
      <c r="V72" s="212" t="s">
        <v>190</v>
      </c>
      <c r="W72" s="237" t="s">
        <v>694</v>
      </c>
      <c r="X72" s="229">
        <v>1</v>
      </c>
      <c r="Y72" s="281"/>
      <c r="Z72" s="212" t="s">
        <v>212</v>
      </c>
      <c r="AA72" s="212" t="s">
        <v>212</v>
      </c>
      <c r="AB72" s="201"/>
      <c r="AC72" s="287"/>
      <c r="AD72" s="215" t="s">
        <v>212</v>
      </c>
      <c r="AE72" s="215" t="s">
        <v>212</v>
      </c>
      <c r="AF72" s="201"/>
    </row>
    <row r="73" spans="1:32" ht="270" x14ac:dyDescent="0.2">
      <c r="A73" s="309"/>
      <c r="B73" s="313"/>
      <c r="C73" s="40" t="s">
        <v>695</v>
      </c>
      <c r="D73" s="41" t="s">
        <v>696</v>
      </c>
      <c r="E73" s="89" t="s">
        <v>697</v>
      </c>
      <c r="F73" s="86" t="s">
        <v>698</v>
      </c>
      <c r="G73" s="86" t="s">
        <v>699</v>
      </c>
      <c r="H73" s="86" t="s">
        <v>120</v>
      </c>
      <c r="I73" s="85"/>
      <c r="J73" s="45"/>
      <c r="K73" s="45"/>
      <c r="L73" s="45"/>
      <c r="M73" s="45"/>
      <c r="N73" s="47"/>
      <c r="O73" s="45"/>
      <c r="P73" s="45"/>
      <c r="Q73" s="45"/>
      <c r="R73" s="45"/>
      <c r="S73" s="45"/>
      <c r="T73" s="203"/>
      <c r="U73" s="221" t="s">
        <v>212</v>
      </c>
      <c r="V73" s="234" t="s">
        <v>212</v>
      </c>
      <c r="W73" s="290" t="s">
        <v>212</v>
      </c>
      <c r="X73" s="233" t="s">
        <v>212</v>
      </c>
      <c r="Y73" s="260" t="s">
        <v>700</v>
      </c>
      <c r="Z73" s="283" t="s">
        <v>179</v>
      </c>
      <c r="AA73" s="217" t="s">
        <v>688</v>
      </c>
      <c r="AB73" s="284">
        <v>1</v>
      </c>
      <c r="AC73" s="213" t="s">
        <v>701</v>
      </c>
      <c r="AD73" s="212" t="s">
        <v>611</v>
      </c>
      <c r="AE73" s="213" t="s">
        <v>702</v>
      </c>
      <c r="AF73" s="229">
        <v>1</v>
      </c>
    </row>
    <row r="74" spans="1:32" ht="90" x14ac:dyDescent="0.2">
      <c r="A74" s="309"/>
      <c r="B74" s="313" t="s">
        <v>703</v>
      </c>
      <c r="C74" s="40" t="s">
        <v>704</v>
      </c>
      <c r="D74" s="41" t="s">
        <v>705</v>
      </c>
      <c r="E74" s="89" t="s">
        <v>706</v>
      </c>
      <c r="F74" s="86" t="s">
        <v>707</v>
      </c>
      <c r="G74" s="86" t="s">
        <v>674</v>
      </c>
      <c r="H74" s="86" t="s">
        <v>120</v>
      </c>
      <c r="I74" s="85"/>
      <c r="J74" s="45"/>
      <c r="K74" s="45"/>
      <c r="L74" s="45"/>
      <c r="M74" s="45"/>
      <c r="N74" s="47"/>
      <c r="O74" s="45"/>
      <c r="P74" s="45"/>
      <c r="Q74" s="45"/>
      <c r="R74" s="45"/>
      <c r="S74" s="45"/>
      <c r="T74" s="202"/>
      <c r="U74" s="221" t="s">
        <v>212</v>
      </c>
      <c r="V74" s="234" t="s">
        <v>212</v>
      </c>
      <c r="W74" s="291" t="s">
        <v>708</v>
      </c>
      <c r="X74" s="233" t="s">
        <v>212</v>
      </c>
      <c r="Y74" s="271" t="s">
        <v>709</v>
      </c>
      <c r="Z74" s="256" t="s">
        <v>179</v>
      </c>
      <c r="AA74" s="217" t="s">
        <v>710</v>
      </c>
      <c r="AB74" s="229">
        <v>1</v>
      </c>
      <c r="AC74" s="239"/>
      <c r="AD74" s="215" t="s">
        <v>212</v>
      </c>
      <c r="AE74" s="215" t="s">
        <v>212</v>
      </c>
      <c r="AF74" s="201"/>
    </row>
    <row r="75" spans="1:32" ht="201" customHeight="1" x14ac:dyDescent="0.2">
      <c r="A75" s="309"/>
      <c r="B75" s="314"/>
      <c r="C75" s="40" t="s">
        <v>711</v>
      </c>
      <c r="D75" s="50" t="s">
        <v>712</v>
      </c>
      <c r="E75" s="91" t="s">
        <v>713</v>
      </c>
      <c r="F75" s="92" t="s">
        <v>714</v>
      </c>
      <c r="G75" s="92" t="s">
        <v>674</v>
      </c>
      <c r="H75" s="92" t="s">
        <v>120</v>
      </c>
      <c r="I75" s="93"/>
      <c r="J75" s="53"/>
      <c r="K75" s="53"/>
      <c r="L75" s="53"/>
      <c r="M75" s="53"/>
      <c r="N75" s="53"/>
      <c r="O75" s="53"/>
      <c r="P75" s="53"/>
      <c r="Q75" s="53"/>
      <c r="R75" s="53"/>
      <c r="S75" s="55"/>
      <c r="T75" s="205"/>
      <c r="U75" s="221" t="s">
        <v>212</v>
      </c>
      <c r="V75" s="234" t="s">
        <v>212</v>
      </c>
      <c r="W75" s="291" t="s">
        <v>715</v>
      </c>
      <c r="X75" s="233" t="s">
        <v>212</v>
      </c>
      <c r="Y75" s="261" t="s">
        <v>212</v>
      </c>
      <c r="Z75" s="261" t="s">
        <v>212</v>
      </c>
      <c r="AA75" s="261" t="s">
        <v>212</v>
      </c>
      <c r="AB75" s="201"/>
      <c r="AC75" s="213" t="s">
        <v>716</v>
      </c>
      <c r="AD75" s="212" t="s">
        <v>611</v>
      </c>
      <c r="AE75" s="212" t="s">
        <v>717</v>
      </c>
      <c r="AF75" s="229">
        <v>1</v>
      </c>
    </row>
    <row r="76" spans="1:32" ht="16.5" thickBot="1" x14ac:dyDescent="0.25">
      <c r="A76" s="94" t="s">
        <v>718</v>
      </c>
      <c r="B76" s="95"/>
      <c r="C76" s="95"/>
      <c r="D76" s="95"/>
      <c r="E76" s="95"/>
      <c r="F76" s="95"/>
      <c r="G76" s="95"/>
      <c r="H76" s="95"/>
      <c r="I76" s="95"/>
      <c r="J76" s="95"/>
      <c r="K76" s="95"/>
      <c r="L76" s="95"/>
      <c r="M76" s="95"/>
      <c r="N76" s="95"/>
      <c r="O76" s="95"/>
      <c r="P76" s="95"/>
      <c r="Q76" s="95"/>
      <c r="R76" s="95"/>
      <c r="S76" s="95"/>
      <c r="T76" s="96"/>
      <c r="U76" s="336" t="s">
        <v>129</v>
      </c>
      <c r="V76" s="336"/>
      <c r="W76" s="337"/>
      <c r="X76" s="336"/>
      <c r="Y76" s="338" t="s">
        <v>130</v>
      </c>
      <c r="Z76" s="338"/>
      <c r="AA76" s="338"/>
      <c r="AB76" s="338"/>
      <c r="AC76" s="338" t="s">
        <v>131</v>
      </c>
      <c r="AD76" s="338"/>
      <c r="AE76" s="338"/>
      <c r="AF76" s="338"/>
    </row>
    <row r="77" spans="1:32" ht="25.5" x14ac:dyDescent="0.2">
      <c r="A77" s="61" t="s">
        <v>132</v>
      </c>
      <c r="B77" s="97" t="s">
        <v>133</v>
      </c>
      <c r="C77" s="61" t="s">
        <v>134</v>
      </c>
      <c r="D77" s="61" t="s">
        <v>135</v>
      </c>
      <c r="E77" s="61" t="s">
        <v>136</v>
      </c>
      <c r="F77" s="61" t="s">
        <v>137</v>
      </c>
      <c r="G77" s="61" t="s">
        <v>138</v>
      </c>
      <c r="H77" s="61" t="s">
        <v>139</v>
      </c>
      <c r="I77" s="63" t="s">
        <v>140</v>
      </c>
      <c r="J77" s="63" t="s">
        <v>141</v>
      </c>
      <c r="K77" s="63" t="s">
        <v>142</v>
      </c>
      <c r="L77" s="63" t="s">
        <v>143</v>
      </c>
      <c r="M77" s="63" t="s">
        <v>144</v>
      </c>
      <c r="N77" s="63" t="s">
        <v>145</v>
      </c>
      <c r="O77" s="63" t="s">
        <v>146</v>
      </c>
      <c r="P77" s="63" t="s">
        <v>147</v>
      </c>
      <c r="Q77" s="63" t="s">
        <v>148</v>
      </c>
      <c r="R77" s="63" t="s">
        <v>149</v>
      </c>
      <c r="S77" s="63" t="s">
        <v>150</v>
      </c>
      <c r="T77" s="63" t="s">
        <v>151</v>
      </c>
      <c r="U77" s="208" t="s">
        <v>152</v>
      </c>
      <c r="V77" s="208" t="s">
        <v>153</v>
      </c>
      <c r="W77" s="289" t="s">
        <v>154</v>
      </c>
      <c r="X77" s="209" t="s">
        <v>155</v>
      </c>
      <c r="Y77" s="206" t="s">
        <v>152</v>
      </c>
      <c r="Z77" s="206" t="s">
        <v>153</v>
      </c>
      <c r="AA77" s="206" t="s">
        <v>154</v>
      </c>
      <c r="AB77" s="207" t="s">
        <v>155</v>
      </c>
      <c r="AC77" s="206" t="s">
        <v>152</v>
      </c>
      <c r="AD77" s="206" t="s">
        <v>153</v>
      </c>
      <c r="AE77" s="206" t="s">
        <v>154</v>
      </c>
      <c r="AF77" s="207" t="s">
        <v>155</v>
      </c>
    </row>
    <row r="78" spans="1:32" ht="75" x14ac:dyDescent="0.2">
      <c r="A78" s="306" t="s">
        <v>719</v>
      </c>
      <c r="B78" s="313" t="s">
        <v>720</v>
      </c>
      <c r="C78" s="40" t="s">
        <v>721</v>
      </c>
      <c r="D78" s="41" t="s">
        <v>722</v>
      </c>
      <c r="E78" s="78" t="s">
        <v>723</v>
      </c>
      <c r="F78" s="40" t="s">
        <v>724</v>
      </c>
      <c r="G78" s="40" t="s">
        <v>724</v>
      </c>
      <c r="H78" s="64" t="s">
        <v>725</v>
      </c>
      <c r="I78" s="41"/>
      <c r="J78" s="45"/>
      <c r="K78" s="45"/>
      <c r="L78" s="47"/>
      <c r="M78" s="45"/>
      <c r="N78" s="45"/>
      <c r="O78" s="45"/>
      <c r="P78" s="45"/>
      <c r="Q78" s="45"/>
      <c r="R78" s="45"/>
      <c r="S78" s="47"/>
      <c r="T78" s="202"/>
      <c r="U78" s="224" t="s">
        <v>726</v>
      </c>
      <c r="V78" s="223" t="s">
        <v>164</v>
      </c>
      <c r="W78" s="213" t="s">
        <v>727</v>
      </c>
      <c r="X78" s="236">
        <v>1</v>
      </c>
      <c r="Y78" s="212" t="s">
        <v>728</v>
      </c>
      <c r="Z78" s="261" t="s">
        <v>212</v>
      </c>
      <c r="AA78" s="261" t="s">
        <v>212</v>
      </c>
      <c r="AB78" s="201"/>
      <c r="AC78" s="228" t="s">
        <v>729</v>
      </c>
      <c r="AD78" s="212" t="s">
        <v>268</v>
      </c>
      <c r="AE78" s="239" t="s">
        <v>463</v>
      </c>
      <c r="AF78" s="229">
        <v>1</v>
      </c>
    </row>
    <row r="79" spans="1:32" ht="60" x14ac:dyDescent="0.2">
      <c r="A79" s="309"/>
      <c r="B79" s="313"/>
      <c r="C79" s="40" t="s">
        <v>730</v>
      </c>
      <c r="D79" s="41" t="s">
        <v>731</v>
      </c>
      <c r="E79" s="78" t="s">
        <v>732</v>
      </c>
      <c r="F79" s="259" t="s">
        <v>733</v>
      </c>
      <c r="G79" s="40" t="s">
        <v>734</v>
      </c>
      <c r="H79" s="64" t="s">
        <v>725</v>
      </c>
      <c r="I79" s="41"/>
      <c r="J79" s="45"/>
      <c r="K79" s="45"/>
      <c r="L79" s="45"/>
      <c r="M79" s="45"/>
      <c r="N79" s="45"/>
      <c r="O79" s="47"/>
      <c r="P79" s="45"/>
      <c r="Q79" s="45"/>
      <c r="R79" s="45"/>
      <c r="S79" s="45"/>
      <c r="T79" s="202"/>
      <c r="U79" s="221" t="s">
        <v>212</v>
      </c>
      <c r="V79" s="215" t="s">
        <v>212</v>
      </c>
      <c r="W79" s="293" t="s">
        <v>212</v>
      </c>
      <c r="X79" s="233" t="s">
        <v>212</v>
      </c>
      <c r="Y79" s="212" t="s">
        <v>735</v>
      </c>
      <c r="Z79" s="261" t="s">
        <v>736</v>
      </c>
      <c r="AA79" s="261" t="s">
        <v>737</v>
      </c>
      <c r="AB79" s="229">
        <v>0</v>
      </c>
      <c r="AC79" s="228" t="s">
        <v>738</v>
      </c>
      <c r="AD79" s="212" t="s">
        <v>268</v>
      </c>
      <c r="AE79" s="239" t="s">
        <v>463</v>
      </c>
      <c r="AF79" s="229">
        <v>1</v>
      </c>
    </row>
    <row r="80" spans="1:32" ht="63.75" customHeight="1" x14ac:dyDescent="0.2">
      <c r="A80" s="309"/>
      <c r="B80" s="67" t="s">
        <v>739</v>
      </c>
      <c r="C80" s="40" t="s">
        <v>740</v>
      </c>
      <c r="D80" s="41" t="s">
        <v>741</v>
      </c>
      <c r="E80" s="78" t="s">
        <v>742</v>
      </c>
      <c r="F80" s="40" t="s">
        <v>743</v>
      </c>
      <c r="G80" s="40" t="s">
        <v>744</v>
      </c>
      <c r="H80" s="64" t="s">
        <v>725</v>
      </c>
      <c r="I80" s="41"/>
      <c r="J80" s="45"/>
      <c r="K80" s="45"/>
      <c r="L80" s="45"/>
      <c r="M80" s="45"/>
      <c r="N80" s="45"/>
      <c r="O80" s="45"/>
      <c r="P80" s="45"/>
      <c r="Q80" s="45"/>
      <c r="R80" s="45"/>
      <c r="S80" s="45"/>
      <c r="T80" s="203"/>
      <c r="U80" s="221" t="s">
        <v>212</v>
      </c>
      <c r="V80" s="215" t="s">
        <v>212</v>
      </c>
      <c r="W80" s="293" t="s">
        <v>212</v>
      </c>
      <c r="X80" s="233" t="s">
        <v>212</v>
      </c>
      <c r="Y80" s="215" t="s">
        <v>212</v>
      </c>
      <c r="Z80" s="234" t="s">
        <v>212</v>
      </c>
      <c r="AA80" s="234" t="s">
        <v>212</v>
      </c>
      <c r="AB80" s="201"/>
      <c r="AC80" s="213" t="s">
        <v>745</v>
      </c>
      <c r="AD80" s="212" t="s">
        <v>268</v>
      </c>
      <c r="AE80" s="239" t="s">
        <v>463</v>
      </c>
      <c r="AF80" s="229">
        <v>1</v>
      </c>
    </row>
    <row r="81" spans="1:32" ht="330" x14ac:dyDescent="0.2">
      <c r="A81" s="309"/>
      <c r="B81" s="311" t="s">
        <v>746</v>
      </c>
      <c r="C81" s="40" t="s">
        <v>747</v>
      </c>
      <c r="D81" s="41" t="s">
        <v>748</v>
      </c>
      <c r="E81" s="78" t="s">
        <v>749</v>
      </c>
      <c r="F81" s="40" t="s">
        <v>750</v>
      </c>
      <c r="G81" s="64" t="s">
        <v>751</v>
      </c>
      <c r="H81" s="64" t="s">
        <v>725</v>
      </c>
      <c r="I81" s="66"/>
      <c r="J81" s="45"/>
      <c r="K81" s="45"/>
      <c r="L81" s="45"/>
      <c r="M81" s="45"/>
      <c r="N81" s="45"/>
      <c r="O81" s="45"/>
      <c r="P81" s="45"/>
      <c r="Q81" s="45"/>
      <c r="R81" s="45"/>
      <c r="S81" s="45"/>
      <c r="T81" s="202"/>
      <c r="U81" s="227" t="s">
        <v>752</v>
      </c>
      <c r="V81" s="214" t="s">
        <v>164</v>
      </c>
      <c r="W81" s="213" t="s">
        <v>594</v>
      </c>
      <c r="X81" s="235">
        <v>1</v>
      </c>
      <c r="Y81" s="215" t="s">
        <v>212</v>
      </c>
      <c r="Z81" s="234" t="s">
        <v>212</v>
      </c>
      <c r="AA81" s="234" t="s">
        <v>212</v>
      </c>
      <c r="AB81" s="234" t="s">
        <v>212</v>
      </c>
      <c r="AC81" s="234" t="s">
        <v>212</v>
      </c>
      <c r="AD81" s="234" t="s">
        <v>212</v>
      </c>
      <c r="AE81" s="234" t="s">
        <v>212</v>
      </c>
      <c r="AF81" s="201"/>
    </row>
    <row r="82" spans="1:32" ht="45" x14ac:dyDescent="0.2">
      <c r="A82" s="309"/>
      <c r="B82" s="311"/>
      <c r="C82" s="40" t="s">
        <v>753</v>
      </c>
      <c r="D82" s="41" t="s">
        <v>754</v>
      </c>
      <c r="E82" s="78" t="s">
        <v>755</v>
      </c>
      <c r="F82" s="40" t="s">
        <v>756</v>
      </c>
      <c r="G82" s="64" t="s">
        <v>757</v>
      </c>
      <c r="H82" s="64" t="s">
        <v>725</v>
      </c>
      <c r="I82" s="219"/>
      <c r="J82" s="45"/>
      <c r="K82" s="45"/>
      <c r="L82" s="45"/>
      <c r="M82" s="45"/>
      <c r="N82" s="45"/>
      <c r="O82" s="45"/>
      <c r="P82" s="45"/>
      <c r="Q82" s="45"/>
      <c r="R82" s="45"/>
      <c r="S82" s="45"/>
      <c r="T82" s="66"/>
      <c r="U82" s="221" t="s">
        <v>212</v>
      </c>
      <c r="V82" s="221" t="s">
        <v>212</v>
      </c>
      <c r="W82" s="294" t="s">
        <v>212</v>
      </c>
      <c r="X82" s="233" t="s">
        <v>212</v>
      </c>
      <c r="Y82" s="215" t="s">
        <v>212</v>
      </c>
      <c r="Z82" s="234" t="s">
        <v>212</v>
      </c>
      <c r="AA82" s="234" t="s">
        <v>212</v>
      </c>
      <c r="AB82" s="201"/>
      <c r="AC82" s="213" t="s">
        <v>758</v>
      </c>
      <c r="AD82" s="212" t="s">
        <v>268</v>
      </c>
      <c r="AE82" s="239" t="s">
        <v>463</v>
      </c>
      <c r="AF82" s="229">
        <v>1</v>
      </c>
    </row>
    <row r="83" spans="1:32" ht="45" x14ac:dyDescent="0.2">
      <c r="A83" s="309"/>
      <c r="B83" s="312" t="s">
        <v>759</v>
      </c>
      <c r="C83" s="40" t="s">
        <v>760</v>
      </c>
      <c r="D83" s="41" t="s">
        <v>761</v>
      </c>
      <c r="E83" s="78" t="s">
        <v>762</v>
      </c>
      <c r="F83" s="40" t="s">
        <v>763</v>
      </c>
      <c r="G83" s="41" t="s">
        <v>764</v>
      </c>
      <c r="H83" s="41" t="s">
        <v>765</v>
      </c>
      <c r="I83" s="40"/>
      <c r="J83" s="45"/>
      <c r="K83" s="45"/>
      <c r="L83" s="45"/>
      <c r="M83" s="47"/>
      <c r="N83" s="45"/>
      <c r="O83" s="45"/>
      <c r="P83" s="45"/>
      <c r="Q83" s="47"/>
      <c r="R83" s="45"/>
      <c r="S83" s="45"/>
      <c r="T83" s="203"/>
      <c r="U83" s="221" t="s">
        <v>212</v>
      </c>
      <c r="V83" s="215" t="s">
        <v>212</v>
      </c>
      <c r="W83" s="294" t="s">
        <v>212</v>
      </c>
      <c r="X83" s="233" t="s">
        <v>212</v>
      </c>
      <c r="Y83" s="78" t="s">
        <v>766</v>
      </c>
      <c r="Z83" s="256" t="s">
        <v>179</v>
      </c>
      <c r="AA83" s="215" t="s">
        <v>767</v>
      </c>
      <c r="AB83" s="229">
        <v>1</v>
      </c>
      <c r="AC83" s="239"/>
      <c r="AD83" s="201"/>
      <c r="AE83" s="212" t="s">
        <v>768</v>
      </c>
      <c r="AF83" s="229">
        <v>1</v>
      </c>
    </row>
    <row r="84" spans="1:32" ht="60" x14ac:dyDescent="0.2">
      <c r="A84" s="309"/>
      <c r="B84" s="313"/>
      <c r="C84" s="40" t="s">
        <v>769</v>
      </c>
      <c r="D84" s="41" t="s">
        <v>770</v>
      </c>
      <c r="E84" s="78" t="s">
        <v>771</v>
      </c>
      <c r="F84" s="40" t="s">
        <v>772</v>
      </c>
      <c r="G84" s="40" t="s">
        <v>773</v>
      </c>
      <c r="H84" s="64" t="s">
        <v>725</v>
      </c>
      <c r="I84" s="40"/>
      <c r="J84" s="45"/>
      <c r="K84" s="45"/>
      <c r="L84" s="45"/>
      <c r="M84" s="47"/>
      <c r="N84" s="45"/>
      <c r="O84" s="45"/>
      <c r="P84" s="45"/>
      <c r="Q84" s="47"/>
      <c r="R84" s="45"/>
      <c r="S84" s="45"/>
      <c r="T84" s="203"/>
      <c r="U84" s="221" t="s">
        <v>212</v>
      </c>
      <c r="V84" s="215" t="s">
        <v>212</v>
      </c>
      <c r="W84" s="241" t="s">
        <v>212</v>
      </c>
      <c r="X84" s="232" t="s">
        <v>212</v>
      </c>
      <c r="Y84" s="228" t="s">
        <v>774</v>
      </c>
      <c r="Z84" s="256" t="s">
        <v>179</v>
      </c>
      <c r="AA84" s="215" t="s">
        <v>767</v>
      </c>
      <c r="AB84" s="229">
        <v>1</v>
      </c>
      <c r="AC84" s="239" t="s">
        <v>775</v>
      </c>
      <c r="AD84" s="215" t="s">
        <v>368</v>
      </c>
      <c r="AE84" s="239" t="s">
        <v>463</v>
      </c>
      <c r="AF84" s="229">
        <v>1</v>
      </c>
    </row>
    <row r="85" spans="1:32" ht="75" x14ac:dyDescent="0.2">
      <c r="A85" s="307"/>
      <c r="B85" s="49" t="s">
        <v>776</v>
      </c>
      <c r="C85" s="40" t="s">
        <v>777</v>
      </c>
      <c r="D85" s="41" t="s">
        <v>778</v>
      </c>
      <c r="E85" s="78" t="s">
        <v>779</v>
      </c>
      <c r="F85" s="40" t="s">
        <v>780</v>
      </c>
      <c r="G85" s="41" t="s">
        <v>764</v>
      </c>
      <c r="H85" s="41" t="s">
        <v>781</v>
      </c>
      <c r="I85" s="40"/>
      <c r="J85" s="45"/>
      <c r="K85" s="45"/>
      <c r="L85" s="45"/>
      <c r="M85" s="47"/>
      <c r="N85" s="45"/>
      <c r="O85" s="45"/>
      <c r="P85" s="45"/>
      <c r="Q85" s="47"/>
      <c r="R85" s="45"/>
      <c r="S85" s="45"/>
      <c r="T85" s="202"/>
      <c r="U85" s="221" t="s">
        <v>212</v>
      </c>
      <c r="V85" s="215" t="s">
        <v>212</v>
      </c>
      <c r="W85" s="213" t="s">
        <v>782</v>
      </c>
      <c r="X85" s="229">
        <v>1</v>
      </c>
      <c r="Y85" s="228" t="s">
        <v>783</v>
      </c>
      <c r="Z85" s="256" t="s">
        <v>179</v>
      </c>
      <c r="AA85" s="215" t="s">
        <v>767</v>
      </c>
      <c r="AB85" s="229">
        <v>1</v>
      </c>
      <c r="AC85" s="239" t="s">
        <v>784</v>
      </c>
      <c r="AD85" s="215" t="s">
        <v>368</v>
      </c>
      <c r="AE85" s="212" t="s">
        <v>785</v>
      </c>
      <c r="AF85" s="229">
        <v>1</v>
      </c>
    </row>
    <row r="86" spans="1:32" ht="15.75" x14ac:dyDescent="0.2">
      <c r="A86" s="98" t="s">
        <v>786</v>
      </c>
      <c r="B86" s="99"/>
      <c r="C86" s="99"/>
      <c r="D86" s="99"/>
      <c r="E86" s="99"/>
      <c r="F86" s="99"/>
      <c r="G86" s="99"/>
      <c r="H86" s="99"/>
      <c r="I86" s="99"/>
      <c r="J86" s="99"/>
      <c r="K86" s="99"/>
      <c r="L86" s="99"/>
      <c r="M86" s="99"/>
      <c r="N86" s="99"/>
      <c r="O86" s="99"/>
      <c r="P86" s="99"/>
      <c r="Q86" s="99"/>
      <c r="R86" s="99"/>
      <c r="S86" s="99"/>
      <c r="T86" s="99"/>
      <c r="U86" s="338" t="s">
        <v>129</v>
      </c>
      <c r="V86" s="338"/>
      <c r="W86" s="338"/>
      <c r="X86" s="338"/>
      <c r="Y86" s="338" t="s">
        <v>130</v>
      </c>
      <c r="Z86" s="338"/>
      <c r="AA86" s="338"/>
      <c r="AB86" s="338"/>
      <c r="AC86" s="338" t="s">
        <v>131</v>
      </c>
      <c r="AD86" s="338"/>
      <c r="AE86" s="338"/>
      <c r="AF86" s="338"/>
    </row>
    <row r="87" spans="1:32" ht="25.5" x14ac:dyDescent="0.2">
      <c r="A87" s="100" t="s">
        <v>132</v>
      </c>
      <c r="B87" s="100" t="s">
        <v>133</v>
      </c>
      <c r="C87" s="101" t="s">
        <v>134</v>
      </c>
      <c r="D87" s="101" t="s">
        <v>135</v>
      </c>
      <c r="E87" s="101" t="s">
        <v>136</v>
      </c>
      <c r="F87" s="101" t="s">
        <v>137</v>
      </c>
      <c r="G87" s="35" t="s">
        <v>138</v>
      </c>
      <c r="H87" s="101" t="s">
        <v>139</v>
      </c>
      <c r="I87" s="38" t="s">
        <v>140</v>
      </c>
      <c r="J87" s="38" t="s">
        <v>141</v>
      </c>
      <c r="K87" s="38" t="s">
        <v>142</v>
      </c>
      <c r="L87" s="38" t="s">
        <v>143</v>
      </c>
      <c r="M87" s="38" t="s">
        <v>144</v>
      </c>
      <c r="N87" s="38" t="s">
        <v>145</v>
      </c>
      <c r="O87" s="38" t="s">
        <v>146</v>
      </c>
      <c r="P87" s="38" t="s">
        <v>147</v>
      </c>
      <c r="Q87" s="38" t="s">
        <v>148</v>
      </c>
      <c r="R87" s="38" t="s">
        <v>149</v>
      </c>
      <c r="S87" s="38" t="s">
        <v>150</v>
      </c>
      <c r="T87" s="38" t="s">
        <v>151</v>
      </c>
      <c r="U87" s="206" t="s">
        <v>152</v>
      </c>
      <c r="V87" s="206" t="s">
        <v>153</v>
      </c>
      <c r="W87" s="295" t="s">
        <v>154</v>
      </c>
      <c r="X87" s="207" t="s">
        <v>155</v>
      </c>
      <c r="Y87" s="206" t="s">
        <v>152</v>
      </c>
      <c r="Z87" s="206" t="s">
        <v>153</v>
      </c>
      <c r="AA87" s="206" t="s">
        <v>154</v>
      </c>
      <c r="AB87" s="207" t="s">
        <v>155</v>
      </c>
      <c r="AC87" s="206" t="s">
        <v>152</v>
      </c>
      <c r="AD87" s="206" t="s">
        <v>153</v>
      </c>
      <c r="AE87" s="206" t="s">
        <v>154</v>
      </c>
      <c r="AF87" s="207" t="s">
        <v>155</v>
      </c>
    </row>
    <row r="88" spans="1:32" ht="60" x14ac:dyDescent="0.2">
      <c r="A88" s="306" t="s">
        <v>787</v>
      </c>
      <c r="B88" s="49" t="s">
        <v>788</v>
      </c>
      <c r="C88" s="40" t="s">
        <v>789</v>
      </c>
      <c r="D88" s="41" t="s">
        <v>790</v>
      </c>
      <c r="E88" s="42" t="s">
        <v>791</v>
      </c>
      <c r="F88" s="40" t="s">
        <v>792</v>
      </c>
      <c r="G88" s="40" t="s">
        <v>793</v>
      </c>
      <c r="H88" s="41" t="s">
        <v>125</v>
      </c>
      <c r="I88" s="41"/>
      <c r="J88" s="45"/>
      <c r="K88" s="46"/>
      <c r="L88" s="102"/>
      <c r="M88" s="45"/>
      <c r="N88" s="45"/>
      <c r="O88" s="45"/>
      <c r="P88" s="45"/>
      <c r="Q88" s="45"/>
      <c r="R88" s="45"/>
      <c r="S88" s="46"/>
      <c r="T88" s="202"/>
      <c r="U88" s="223" t="s">
        <v>794</v>
      </c>
      <c r="V88" s="212" t="s">
        <v>179</v>
      </c>
      <c r="W88" s="213" t="s">
        <v>795</v>
      </c>
      <c r="X88" s="229">
        <v>1</v>
      </c>
      <c r="Y88" s="214" t="s">
        <v>355</v>
      </c>
      <c r="Z88" s="212" t="s">
        <v>212</v>
      </c>
      <c r="AA88" s="212" t="s">
        <v>796</v>
      </c>
      <c r="AB88" s="201"/>
      <c r="AC88" s="213" t="s">
        <v>797</v>
      </c>
      <c r="AD88" s="215" t="s">
        <v>212</v>
      </c>
      <c r="AE88" s="239" t="s">
        <v>798</v>
      </c>
      <c r="AF88" s="229">
        <v>0.5</v>
      </c>
    </row>
    <row r="89" spans="1:32" ht="75" x14ac:dyDescent="0.2">
      <c r="A89" s="307"/>
      <c r="B89" s="49" t="s">
        <v>799</v>
      </c>
      <c r="C89" s="40" t="s">
        <v>800</v>
      </c>
      <c r="D89" s="41" t="s">
        <v>801</v>
      </c>
      <c r="E89" s="42" t="s">
        <v>802</v>
      </c>
      <c r="F89" s="40" t="s">
        <v>803</v>
      </c>
      <c r="G89" s="40" t="s">
        <v>804</v>
      </c>
      <c r="H89" s="41" t="s">
        <v>125</v>
      </c>
      <c r="I89" s="41"/>
      <c r="J89" s="45"/>
      <c r="K89" s="45"/>
      <c r="L89" s="45"/>
      <c r="M89" s="45"/>
      <c r="N89" s="45"/>
      <c r="O89" s="45"/>
      <c r="P89" s="45"/>
      <c r="Q89" s="45"/>
      <c r="R89" s="45"/>
      <c r="S89" s="47"/>
      <c r="T89" s="202"/>
      <c r="U89" s="221" t="s">
        <v>212</v>
      </c>
      <c r="V89" s="215" t="s">
        <v>212</v>
      </c>
      <c r="W89" s="213" t="s">
        <v>805</v>
      </c>
      <c r="X89" s="215" t="s">
        <v>582</v>
      </c>
      <c r="Y89" s="213" t="s">
        <v>806</v>
      </c>
      <c r="Z89" s="256" t="s">
        <v>179</v>
      </c>
      <c r="AA89" s="256" t="s">
        <v>807</v>
      </c>
      <c r="AB89" s="229">
        <v>0.8</v>
      </c>
      <c r="AC89" s="213" t="s">
        <v>808</v>
      </c>
      <c r="AD89" s="212" t="s">
        <v>809</v>
      </c>
      <c r="AE89" s="239" t="s">
        <v>810</v>
      </c>
      <c r="AF89" s="229">
        <v>0.5</v>
      </c>
    </row>
  </sheetData>
  <autoFilter ref="A7:AY89" xr:uid="{CBC8C07B-B95B-4ABC-90D0-48984213D551}">
    <filterColumn colId="7">
      <filters>
        <filter val="Subdirección de Cultura Ciudadana y Gestión del Conocimiento/Participación"/>
      </filters>
    </filterColumn>
  </autoFilter>
  <mergeCells count="58">
    <mergeCell ref="U86:X86"/>
    <mergeCell ref="Y86:AB86"/>
    <mergeCell ref="AC86:AF86"/>
    <mergeCell ref="U61:X61"/>
    <mergeCell ref="Y61:AB61"/>
    <mergeCell ref="AC61:AF61"/>
    <mergeCell ref="U76:X76"/>
    <mergeCell ref="Y76:AB76"/>
    <mergeCell ref="AC76:AF76"/>
    <mergeCell ref="U49:X49"/>
    <mergeCell ref="Y49:AB49"/>
    <mergeCell ref="AC49:AF49"/>
    <mergeCell ref="U53:X53"/>
    <mergeCell ref="Y53:AB53"/>
    <mergeCell ref="AC53:AF53"/>
    <mergeCell ref="U29:X29"/>
    <mergeCell ref="Y29:AB29"/>
    <mergeCell ref="AC29:AF29"/>
    <mergeCell ref="U43:X43"/>
    <mergeCell ref="Y43:AB43"/>
    <mergeCell ref="AC43:AF43"/>
    <mergeCell ref="U6:X6"/>
    <mergeCell ref="Y6:AB6"/>
    <mergeCell ref="AC6:AF6"/>
    <mergeCell ref="U20:X20"/>
    <mergeCell ref="Y20:AB20"/>
    <mergeCell ref="AC20:AF20"/>
    <mergeCell ref="B8:B14"/>
    <mergeCell ref="A45:A48"/>
    <mergeCell ref="B45:B47"/>
    <mergeCell ref="I1:T5"/>
    <mergeCell ref="B63:B64"/>
    <mergeCell ref="A1:C5"/>
    <mergeCell ref="A8:A19"/>
    <mergeCell ref="A31:A42"/>
    <mergeCell ref="B36:B39"/>
    <mergeCell ref="A22:A28"/>
    <mergeCell ref="B26:B28"/>
    <mergeCell ref="B23:B24"/>
    <mergeCell ref="B40:B41"/>
    <mergeCell ref="D1:H5"/>
    <mergeCell ref="B31:B32"/>
    <mergeCell ref="B33:B35"/>
    <mergeCell ref="B17:B18"/>
    <mergeCell ref="A88:A89"/>
    <mergeCell ref="A55:A60"/>
    <mergeCell ref="A51:A52"/>
    <mergeCell ref="B57:B60"/>
    <mergeCell ref="A63:A75"/>
    <mergeCell ref="A78:A85"/>
    <mergeCell ref="B55:B56"/>
    <mergeCell ref="B83:B84"/>
    <mergeCell ref="B81:B82"/>
    <mergeCell ref="B78:B79"/>
    <mergeCell ref="B74:B75"/>
    <mergeCell ref="B71:B73"/>
    <mergeCell ref="B68:B70"/>
    <mergeCell ref="B65:B67"/>
  </mergeCells>
  <hyperlinks>
    <hyperlink ref="AE85" r:id="rId1" display="https://www.animalesbog.gov.co/transparencia/control/reportes-control-interno/informe-pormenorizado" xr:uid="{9EAD2159-9EDB-455B-A144-52D9275D9338}"/>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779FAF4-8DF9-9245-B4F5-4ADCB797A234}">
          <x14:formula1>
            <xm:f>Dependencias.!$A$3:$A$15</xm:f>
          </x14:formula1>
          <xm:sqref>H22 H24:H28</xm:sqref>
        </x14:dataValidation>
        <x14:dataValidation type="list" allowBlank="1" showInputMessage="1" showErrorMessage="1" xr:uid="{763ECD96-3B51-DE45-B9B0-FE22D44CF2D0}">
          <x14:formula1>
            <xm:f>Dependencias.!$A$3:$A$14</xm:f>
          </x14:formula1>
          <xm:sqref>H31:H32 H34:H40 H42</xm:sqref>
        </x14:dataValidation>
        <x14:dataValidation type="list" allowBlank="1" showInputMessage="1" showErrorMessage="1" xr:uid="{EAAA3F4E-FC63-7544-8AD7-E1C8B82BE1D0}">
          <x14:formula1>
            <xm:f>Dependencias.!$A$1:$A$14</xm:f>
          </x14:formula1>
          <xm:sqref>H45:H48</xm:sqref>
        </x14:dataValidation>
        <x14:dataValidation type="list" allowBlank="1" showInputMessage="1" showErrorMessage="1" xr:uid="{9BA3835F-5D73-004F-BAEA-08BC080BFD25}">
          <x14:formula1>
            <xm:f>Dependencias.!$A$1:$A$16</xm:f>
          </x14:formula1>
          <xm:sqref>H51:H52</xm:sqref>
        </x14:dataValidation>
        <x14:dataValidation type="list" allowBlank="1" showInputMessage="1" showErrorMessage="1" xr:uid="{89CAD4EF-A781-AD4C-9E3A-8A00CB438613}">
          <x14:formula1>
            <xm:f>Dependencias.!$A$1:$A$17</xm:f>
          </x14:formula1>
          <xm:sqref>H63:H75</xm:sqref>
        </x14:dataValidation>
        <x14:dataValidation type="list" allowBlank="1" showInputMessage="1" showErrorMessage="1" xr:uid="{D5F3350E-A595-E14B-9EFB-13AC5B9E103D}">
          <x14:formula1>
            <xm:f>Dependencias.!$A$1:$A$15</xm:f>
          </x14:formula1>
          <xm:sqref>H23 H55:H60</xm:sqref>
        </x14:dataValidation>
        <x14:dataValidation type="list" allowBlank="1" showInputMessage="1" showErrorMessage="1" xr:uid="{C44E3226-83A2-8448-926C-4B598B74C83A}">
          <x14:formula1>
            <xm:f>Dependencias.!$A$3:$A$18</xm:f>
          </x14:formula1>
          <xm:sqref>H33 I14 H8:H19</xm:sqref>
        </x14:dataValidation>
        <x14:dataValidation type="list" allowBlank="1" showInputMessage="1" showErrorMessage="1" xr:uid="{FC0134C0-705D-49C1-9385-BBABB2C3CE96}">
          <x14:formula1>
            <xm:f>Dependencias.!$A$3:$A$17</xm:f>
          </x14:formula1>
          <xm:sqref>H88:H89</xm:sqref>
        </x14:dataValidation>
        <x14:dataValidation type="list" allowBlank="1" showInputMessage="1" showErrorMessage="1" xr:uid="{65C8F101-C1AD-4C42-8B34-DADF19766985}">
          <x14:formula1>
            <xm:f>Dependencias.!$A$2:$A$14</xm:f>
          </x14:formula1>
          <xm:sqref>H41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1E51-24FC-4284-BE6E-90B82F6668CB}">
  <dimension ref="A1:J27"/>
  <sheetViews>
    <sheetView topLeftCell="A3" zoomScale="110" zoomScaleNormal="110" workbookViewId="0">
      <selection activeCell="D42" sqref="D42"/>
    </sheetView>
  </sheetViews>
  <sheetFormatPr baseColWidth="10" defaultColWidth="11.42578125" defaultRowHeight="15" x14ac:dyDescent="0.2"/>
  <cols>
    <col min="1" max="1" width="11.42578125" style="10"/>
    <col min="2" max="2" width="12.28515625" style="10" customWidth="1"/>
    <col min="3" max="3" width="22.42578125" style="10" customWidth="1"/>
    <col min="4" max="4" width="18.7109375" style="10" customWidth="1"/>
    <col min="5" max="5" width="13.5703125" style="10" customWidth="1"/>
    <col min="6" max="9" width="11.42578125" style="10"/>
    <col min="10" max="10" width="19.140625" style="10" customWidth="1"/>
    <col min="11" max="11" width="17" style="10" customWidth="1"/>
    <col min="12" max="16384" width="11.42578125" style="10"/>
  </cols>
  <sheetData>
    <row r="1" spans="1:10" x14ac:dyDescent="0.2">
      <c r="A1" s="382"/>
      <c r="B1" s="383"/>
      <c r="C1" s="388" t="s">
        <v>811</v>
      </c>
      <c r="D1" s="319"/>
      <c r="E1" s="319"/>
      <c r="F1" s="319"/>
      <c r="G1" s="319"/>
      <c r="H1" s="319"/>
      <c r="I1" s="389"/>
      <c r="J1" s="390"/>
    </row>
    <row r="2" spans="1:10" x14ac:dyDescent="0.2">
      <c r="A2" s="384"/>
      <c r="B2" s="385"/>
      <c r="C2" s="319"/>
      <c r="D2" s="319"/>
      <c r="E2" s="319"/>
      <c r="F2" s="319"/>
      <c r="G2" s="319"/>
      <c r="H2" s="319"/>
      <c r="I2" s="391"/>
      <c r="J2" s="392"/>
    </row>
    <row r="3" spans="1:10" ht="51" customHeight="1" x14ac:dyDescent="0.2">
      <c r="A3" s="386"/>
      <c r="B3" s="387"/>
      <c r="C3" s="319"/>
      <c r="D3" s="319"/>
      <c r="E3" s="319"/>
      <c r="F3" s="319"/>
      <c r="G3" s="319"/>
      <c r="H3" s="319"/>
      <c r="I3" s="393"/>
      <c r="J3" s="394"/>
    </row>
    <row r="4" spans="1:10" x14ac:dyDescent="0.2">
      <c r="A4" s="11"/>
      <c r="B4" s="12"/>
      <c r="C4" s="12"/>
      <c r="D4" s="13"/>
      <c r="E4" s="13"/>
      <c r="F4" s="13"/>
      <c r="G4" s="13"/>
      <c r="H4" s="13"/>
      <c r="I4" s="13"/>
      <c r="J4" s="14"/>
    </row>
    <row r="5" spans="1:10" ht="80.25" customHeight="1" x14ac:dyDescent="0.2">
      <c r="A5" s="364" t="s">
        <v>812</v>
      </c>
      <c r="B5" s="365"/>
      <c r="C5" s="366" t="s">
        <v>813</v>
      </c>
      <c r="D5" s="366"/>
      <c r="E5" s="366"/>
      <c r="F5" s="366"/>
      <c r="G5" s="366"/>
      <c r="H5" s="366"/>
      <c r="I5" s="366"/>
      <c r="J5" s="367"/>
    </row>
    <row r="6" spans="1:10" x14ac:dyDescent="0.2">
      <c r="A6" s="379"/>
      <c r="B6" s="380"/>
      <c r="C6" s="380"/>
      <c r="D6" s="380"/>
      <c r="E6" s="380"/>
      <c r="F6" s="380"/>
      <c r="G6" s="380"/>
      <c r="H6" s="380"/>
      <c r="I6" s="380"/>
      <c r="J6" s="381"/>
    </row>
    <row r="7" spans="1:10" ht="43.5" customHeight="1" x14ac:dyDescent="0.2">
      <c r="A7" s="364" t="s">
        <v>814</v>
      </c>
      <c r="B7" s="365"/>
      <c r="C7" s="366" t="s">
        <v>815</v>
      </c>
      <c r="D7" s="366"/>
      <c r="E7" s="366"/>
      <c r="F7" s="366"/>
      <c r="G7" s="366"/>
      <c r="H7" s="366"/>
      <c r="I7" s="366"/>
      <c r="J7" s="367"/>
    </row>
    <row r="8" spans="1:10" ht="15.75" thickBot="1" x14ac:dyDescent="0.25">
      <c r="A8" s="368"/>
      <c r="B8" s="369"/>
      <c r="C8" s="369"/>
      <c r="D8" s="369"/>
      <c r="E8" s="369"/>
      <c r="F8" s="369"/>
      <c r="G8" s="369"/>
      <c r="H8" s="369"/>
      <c r="I8" s="369"/>
      <c r="J8" s="370"/>
    </row>
    <row r="9" spans="1:10" ht="15.75" customHeight="1" x14ac:dyDescent="0.2">
      <c r="A9" s="346" t="s">
        <v>816</v>
      </c>
      <c r="B9" s="347"/>
      <c r="C9" s="373" t="s">
        <v>817</v>
      </c>
      <c r="D9" s="375" t="s">
        <v>818</v>
      </c>
      <c r="E9" s="375"/>
      <c r="F9" s="375"/>
      <c r="G9" s="375"/>
      <c r="H9" s="375"/>
      <c r="I9" s="375"/>
      <c r="J9" s="376"/>
    </row>
    <row r="10" spans="1:10" ht="47.25" customHeight="1" x14ac:dyDescent="0.2">
      <c r="A10" s="348"/>
      <c r="B10" s="349"/>
      <c r="C10" s="374"/>
      <c r="D10" s="377"/>
      <c r="E10" s="377"/>
      <c r="F10" s="377"/>
      <c r="G10" s="377"/>
      <c r="H10" s="377"/>
      <c r="I10" s="377"/>
      <c r="J10" s="378"/>
    </row>
    <row r="11" spans="1:10" ht="23.1" customHeight="1" x14ac:dyDescent="0.25">
      <c r="A11" s="348"/>
      <c r="B11" s="349"/>
      <c r="C11" s="371" t="s">
        <v>819</v>
      </c>
      <c r="D11" s="15" t="s">
        <v>820</v>
      </c>
      <c r="E11" s="15"/>
      <c r="F11" s="15"/>
      <c r="G11" s="15"/>
      <c r="H11" s="15"/>
      <c r="I11" s="16"/>
      <c r="J11" s="17"/>
    </row>
    <row r="12" spans="1:10" ht="23.1" customHeight="1" x14ac:dyDescent="0.25">
      <c r="A12" s="348"/>
      <c r="B12" s="349"/>
      <c r="C12" s="371"/>
      <c r="D12" s="8" t="s">
        <v>821</v>
      </c>
      <c r="E12" s="15"/>
      <c r="F12" s="15"/>
      <c r="G12" s="15"/>
      <c r="H12" s="15"/>
      <c r="I12" s="16"/>
      <c r="J12" s="17"/>
    </row>
    <row r="13" spans="1:10" ht="23.1" customHeight="1" x14ac:dyDescent="0.25">
      <c r="A13" s="348"/>
      <c r="B13" s="349"/>
      <c r="C13" s="371"/>
      <c r="D13" s="8" t="s">
        <v>822</v>
      </c>
      <c r="E13" s="15"/>
      <c r="F13" s="15"/>
      <c r="G13" s="15"/>
      <c r="H13" s="15"/>
      <c r="I13" s="16"/>
      <c r="J13" s="17"/>
    </row>
    <row r="14" spans="1:10" ht="23.1" customHeight="1" x14ac:dyDescent="0.25">
      <c r="A14" s="348"/>
      <c r="B14" s="349"/>
      <c r="C14" s="371"/>
      <c r="D14" s="8" t="s">
        <v>823</v>
      </c>
      <c r="E14" s="15"/>
      <c r="F14" s="15"/>
      <c r="G14" s="15"/>
      <c r="H14" s="15"/>
      <c r="I14" s="16"/>
      <c r="J14" s="17"/>
    </row>
    <row r="15" spans="1:10" ht="23.1" customHeight="1" x14ac:dyDescent="0.25">
      <c r="A15" s="348"/>
      <c r="B15" s="349"/>
      <c r="C15" s="371"/>
      <c r="D15" s="8" t="s">
        <v>824</v>
      </c>
      <c r="E15" s="15"/>
      <c r="F15" s="15"/>
      <c r="G15" s="15"/>
      <c r="H15" s="15"/>
      <c r="I15" s="16"/>
      <c r="J15" s="17"/>
    </row>
    <row r="16" spans="1:10" ht="23.1" customHeight="1" x14ac:dyDescent="0.25">
      <c r="A16" s="348"/>
      <c r="B16" s="349"/>
      <c r="C16" s="371"/>
      <c r="D16" s="8" t="s">
        <v>825</v>
      </c>
      <c r="E16" s="15"/>
      <c r="F16" s="15"/>
      <c r="G16" s="15"/>
      <c r="H16" s="15"/>
      <c r="I16" s="16"/>
      <c r="J16" s="17"/>
    </row>
    <row r="17" spans="1:10" ht="23.1" customHeight="1" x14ac:dyDescent="0.25">
      <c r="A17" s="348"/>
      <c r="B17" s="349"/>
      <c r="C17" s="371"/>
      <c r="D17" s="8" t="s">
        <v>826</v>
      </c>
      <c r="E17" s="15"/>
      <c r="F17" s="15"/>
      <c r="G17" s="15"/>
      <c r="H17" s="15"/>
      <c r="I17" s="16"/>
      <c r="J17" s="17"/>
    </row>
    <row r="18" spans="1:10" ht="23.1" customHeight="1" x14ac:dyDescent="0.25">
      <c r="A18" s="348"/>
      <c r="B18" s="349"/>
      <c r="C18" s="371"/>
      <c r="D18" s="8" t="s">
        <v>827</v>
      </c>
      <c r="E18" s="15"/>
      <c r="F18" s="15"/>
      <c r="G18" s="15"/>
      <c r="H18" s="15"/>
      <c r="I18" s="16"/>
      <c r="J18" s="17"/>
    </row>
    <row r="19" spans="1:10" ht="23.1" customHeight="1" thickBot="1" x14ac:dyDescent="0.3">
      <c r="A19" s="350"/>
      <c r="B19" s="351"/>
      <c r="C19" s="372"/>
      <c r="D19" s="9" t="s">
        <v>828</v>
      </c>
      <c r="E19" s="18"/>
      <c r="F19" s="18"/>
      <c r="G19" s="18"/>
      <c r="H19" s="18"/>
      <c r="I19" s="19"/>
      <c r="J19" s="20"/>
    </row>
    <row r="20" spans="1:10" ht="15.75" thickBot="1" x14ac:dyDescent="0.25">
      <c r="A20" s="21"/>
      <c r="B20" s="22"/>
      <c r="C20" s="22"/>
      <c r="D20" s="23"/>
      <c r="E20" s="23"/>
      <c r="F20" s="23"/>
      <c r="G20" s="23"/>
      <c r="H20" s="23"/>
      <c r="I20" s="23"/>
      <c r="J20" s="24"/>
    </row>
    <row r="21" spans="1:10" x14ac:dyDescent="0.2">
      <c r="A21" s="25"/>
      <c r="B21" s="25"/>
      <c r="C21" s="25"/>
      <c r="D21" s="26"/>
      <c r="E21" s="26"/>
      <c r="F21" s="26"/>
      <c r="G21" s="26"/>
      <c r="H21" s="26"/>
      <c r="I21" s="26"/>
      <c r="J21" s="26"/>
    </row>
    <row r="22" spans="1:10" ht="15.75" thickBot="1" x14ac:dyDescent="0.25">
      <c r="A22" s="25"/>
      <c r="B22" s="25"/>
      <c r="C22" s="25"/>
      <c r="D22" s="26"/>
      <c r="E22" s="26"/>
      <c r="F22" s="26"/>
      <c r="G22" s="26"/>
      <c r="H22" s="26"/>
      <c r="I22" s="26"/>
      <c r="J22" s="26"/>
    </row>
    <row r="23" spans="1:10" ht="30" customHeight="1" x14ac:dyDescent="0.2">
      <c r="A23" s="355" t="s">
        <v>829</v>
      </c>
      <c r="B23" s="356"/>
      <c r="C23" s="357" t="s">
        <v>830</v>
      </c>
      <c r="D23" s="358"/>
      <c r="E23" s="27" t="s">
        <v>831</v>
      </c>
      <c r="F23" s="357" t="s">
        <v>832</v>
      </c>
      <c r="G23" s="359"/>
      <c r="H23" s="359"/>
      <c r="I23" s="359"/>
      <c r="J23" s="360"/>
    </row>
    <row r="24" spans="1:10" ht="38.25" customHeight="1" x14ac:dyDescent="0.2">
      <c r="A24" s="339" t="s">
        <v>833</v>
      </c>
      <c r="B24" s="340"/>
      <c r="C24" s="341" t="s">
        <v>834</v>
      </c>
      <c r="D24" s="342"/>
      <c r="E24" s="28" t="s">
        <v>835</v>
      </c>
      <c r="F24" s="361" t="s">
        <v>836</v>
      </c>
      <c r="G24" s="362"/>
      <c r="H24" s="362"/>
      <c r="I24" s="362"/>
      <c r="J24" s="363"/>
    </row>
    <row r="25" spans="1:10" ht="44.25" customHeight="1" x14ac:dyDescent="0.2">
      <c r="A25" s="339" t="s">
        <v>837</v>
      </c>
      <c r="B25" s="340"/>
      <c r="C25" s="341">
        <v>45103</v>
      </c>
      <c r="D25" s="342"/>
      <c r="E25" s="28" t="s">
        <v>838</v>
      </c>
      <c r="F25" s="352" t="s">
        <v>839</v>
      </c>
      <c r="G25" s="353"/>
      <c r="H25" s="353"/>
      <c r="I25" s="353"/>
      <c r="J25" s="354"/>
    </row>
    <row r="26" spans="1:10" ht="29.25" customHeight="1" x14ac:dyDescent="0.2">
      <c r="A26" s="339"/>
      <c r="B26" s="340"/>
      <c r="C26" s="341"/>
      <c r="D26" s="342"/>
      <c r="E26" s="28"/>
      <c r="F26" s="343"/>
      <c r="G26" s="344"/>
      <c r="H26" s="344"/>
      <c r="I26" s="344"/>
      <c r="J26" s="345"/>
    </row>
    <row r="27" spans="1:10" ht="27" customHeight="1" x14ac:dyDescent="0.2">
      <c r="A27" s="339"/>
      <c r="B27" s="340"/>
      <c r="C27" s="341"/>
      <c r="D27" s="342"/>
      <c r="E27" s="28"/>
      <c r="F27" s="343"/>
      <c r="G27" s="344"/>
      <c r="H27" s="344"/>
      <c r="I27" s="344"/>
      <c r="J27" s="345"/>
    </row>
  </sheetData>
  <mergeCells count="28">
    <mergeCell ref="A6:J6"/>
    <mergeCell ref="A1:B3"/>
    <mergeCell ref="C1:H3"/>
    <mergeCell ref="I1:J3"/>
    <mergeCell ref="A5:B5"/>
    <mergeCell ref="C5:J5"/>
    <mergeCell ref="A7:B7"/>
    <mergeCell ref="C7:J7"/>
    <mergeCell ref="A8:J8"/>
    <mergeCell ref="C11:C19"/>
    <mergeCell ref="C9:C10"/>
    <mergeCell ref="D9:J10"/>
    <mergeCell ref="A27:B27"/>
    <mergeCell ref="C27:D27"/>
    <mergeCell ref="F27:J27"/>
    <mergeCell ref="A9:B19"/>
    <mergeCell ref="A25:B25"/>
    <mergeCell ref="C25:D25"/>
    <mergeCell ref="F25:J25"/>
    <mergeCell ref="A26:B26"/>
    <mergeCell ref="C26:D26"/>
    <mergeCell ref="F26:J26"/>
    <mergeCell ref="A23:B23"/>
    <mergeCell ref="C23:D23"/>
    <mergeCell ref="F23:J23"/>
    <mergeCell ref="A24:B24"/>
    <mergeCell ref="C24:D24"/>
    <mergeCell ref="F24:J2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3A1B-4B4D-E746-A148-26DC776F8FFE}">
  <dimension ref="A1:EB426"/>
  <sheetViews>
    <sheetView topLeftCell="AZ1" zoomScale="70" zoomScaleNormal="70" workbookViewId="0">
      <pane ySplit="6" topLeftCell="A7" activePane="bottomLeft" state="frozen"/>
      <selection pane="bottomLeft" activeCell="BH14" sqref="BH14:BH26"/>
    </sheetView>
  </sheetViews>
  <sheetFormatPr baseColWidth="10" defaultColWidth="0" defaultRowHeight="15" customHeight="1" x14ac:dyDescent="0.25"/>
  <cols>
    <col min="1" max="2" width="10.7109375" style="109" customWidth="1"/>
    <col min="3" max="3" width="30.7109375" style="109" customWidth="1"/>
    <col min="4" max="4" width="36.140625" style="109" customWidth="1"/>
    <col min="5" max="5" width="30.7109375" style="109" customWidth="1"/>
    <col min="6" max="6" width="34" style="112" customWidth="1"/>
    <col min="7" max="10" width="8.7109375" style="109" customWidth="1"/>
    <col min="11" max="11" width="33" style="109" customWidth="1"/>
    <col min="12" max="13" width="19.42578125" style="109" customWidth="1"/>
    <col min="14" max="14" width="37" style="109" customWidth="1"/>
    <col min="15" max="15" width="11.85546875" style="109" customWidth="1"/>
    <col min="16" max="16" width="15.7109375" style="109" customWidth="1"/>
    <col min="17" max="17" width="8.42578125" style="170" customWidth="1"/>
    <col min="18" max="18" width="51.42578125" style="109" customWidth="1"/>
    <col min="19" max="20" width="5.85546875" style="109" customWidth="1"/>
    <col min="21" max="21" width="15.7109375" style="109" customWidth="1"/>
    <col min="22" max="22" width="8.28515625" style="170" customWidth="1"/>
    <col min="23" max="23" width="15.7109375" style="111" customWidth="1"/>
    <col min="24" max="24" width="29.5703125" style="112" customWidth="1"/>
    <col min="25" max="25" width="20.7109375" style="109" customWidth="1"/>
    <col min="26" max="26" width="7.140625" style="109" customWidth="1"/>
    <col min="27" max="27" width="7.85546875" style="109" customWidth="1"/>
    <col min="28" max="28" width="7.140625" style="109" customWidth="1"/>
    <col min="29" max="29" width="9.140625" style="109" customWidth="1"/>
    <col min="30" max="30" width="7.140625" style="176" customWidth="1"/>
    <col min="31" max="33" width="7.140625" style="109" customWidth="1"/>
    <col min="34" max="34" width="15.42578125" style="176" customWidth="1"/>
    <col min="35" max="35" width="19.7109375" style="176" customWidth="1"/>
    <col min="36" max="36" width="6.7109375" style="176" customWidth="1"/>
    <col min="37" max="37" width="6.7109375" style="176" hidden="1"/>
    <col min="38" max="38" width="19.7109375" style="109" customWidth="1"/>
    <col min="39" max="39" width="10.28515625" style="109" customWidth="1"/>
    <col min="40" max="40" width="19.7109375" style="111" customWidth="1"/>
    <col min="41" max="41" width="19.7109375" style="112" customWidth="1"/>
    <col min="42" max="42" width="41" style="109" customWidth="1"/>
    <col min="43" max="43" width="28" style="109" customWidth="1"/>
    <col min="44" max="45" width="19.7109375" style="113" customWidth="1"/>
    <col min="46" max="46" width="19.7109375" style="109" customWidth="1"/>
    <col min="47" max="47" width="42.140625" style="109" customWidth="1"/>
    <col min="48" max="48" width="45.42578125" style="109" customWidth="1"/>
    <col min="49" max="49" width="15.42578125" style="109" customWidth="1"/>
    <col min="50" max="50" width="19.7109375" style="109" customWidth="1"/>
    <col min="51" max="51" width="28.140625" style="109" customWidth="1"/>
    <col min="52" max="52" width="33.140625" style="109" customWidth="1"/>
    <col min="53" max="53" width="9.42578125" style="177" customWidth="1"/>
    <col min="54" max="54" width="40.140625" style="109" customWidth="1"/>
    <col min="55" max="55" width="18.140625" style="109" customWidth="1"/>
    <col min="56" max="56" width="24" style="109" customWidth="1"/>
    <col min="57" max="58" width="28.140625" style="109" customWidth="1"/>
    <col min="59" max="59" width="9.42578125" style="177" customWidth="1"/>
    <col min="60" max="60" width="55.140625" style="109" customWidth="1"/>
    <col min="61" max="62" width="15.42578125" style="109" customWidth="1"/>
    <col min="63" max="64" width="28.140625" style="109" customWidth="1"/>
    <col min="65" max="65" width="9.42578125" style="177" customWidth="1"/>
    <col min="66" max="114" width="0" style="109" hidden="1"/>
    <col min="115" max="16382" width="11.42578125" style="109" customWidth="1"/>
    <col min="16383" max="16384" width="9.140625" style="109" customWidth="1"/>
  </cols>
  <sheetData>
    <row r="1" spans="1:65" ht="15.75" hidden="1" customHeight="1" x14ac:dyDescent="0.25">
      <c r="A1" s="402"/>
      <c r="B1" s="403"/>
      <c r="C1" s="408" t="s">
        <v>840</v>
      </c>
      <c r="D1" s="409"/>
      <c r="E1" s="409"/>
      <c r="F1" s="409"/>
      <c r="G1" s="409"/>
      <c r="H1" s="409"/>
      <c r="I1" s="409"/>
      <c r="J1" s="409"/>
      <c r="K1" s="409"/>
      <c r="L1" s="409"/>
      <c r="M1" s="410"/>
      <c r="N1" s="411"/>
      <c r="O1" s="411"/>
      <c r="P1" s="411"/>
      <c r="Q1" s="104"/>
      <c r="R1" s="105"/>
      <c r="S1" s="105"/>
      <c r="T1" s="105"/>
      <c r="U1" s="105"/>
      <c r="V1" s="106"/>
      <c r="W1" s="107"/>
      <c r="X1" s="108"/>
      <c r="AD1" s="110"/>
      <c r="AH1" s="110"/>
      <c r="AI1" s="110"/>
      <c r="AJ1" s="110"/>
      <c r="AK1" s="110"/>
      <c r="BA1" s="114"/>
      <c r="BG1" s="114"/>
      <c r="BM1" s="114"/>
    </row>
    <row r="2" spans="1:65" ht="11.25" hidden="1" customHeight="1" x14ac:dyDescent="0.25">
      <c r="A2" s="404"/>
      <c r="B2" s="405"/>
      <c r="C2" s="408" t="s">
        <v>841</v>
      </c>
      <c r="D2" s="409"/>
      <c r="E2" s="409"/>
      <c r="F2" s="409"/>
      <c r="G2" s="409"/>
      <c r="H2" s="409"/>
      <c r="I2" s="409"/>
      <c r="J2" s="409"/>
      <c r="K2" s="409"/>
      <c r="L2" s="409"/>
      <c r="M2" s="410"/>
      <c r="N2" s="411"/>
      <c r="O2" s="411"/>
      <c r="P2" s="411"/>
      <c r="Q2" s="104"/>
      <c r="R2" s="105"/>
      <c r="S2" s="105"/>
      <c r="T2" s="105"/>
      <c r="U2" s="105"/>
      <c r="V2" s="106"/>
      <c r="W2" s="107"/>
      <c r="X2" s="108"/>
      <c r="AD2" s="110"/>
      <c r="AH2" s="110"/>
      <c r="AI2" s="110"/>
      <c r="AJ2" s="110"/>
      <c r="AK2" s="110"/>
      <c r="BA2" s="114"/>
      <c r="BG2" s="114"/>
      <c r="BM2" s="114"/>
    </row>
    <row r="3" spans="1:65" ht="12" hidden="1" customHeight="1" x14ac:dyDescent="0.25">
      <c r="A3" s="406"/>
      <c r="B3" s="407"/>
      <c r="C3" s="408" t="s">
        <v>842</v>
      </c>
      <c r="D3" s="409"/>
      <c r="E3" s="409"/>
      <c r="F3" s="409"/>
      <c r="G3" s="409" t="s">
        <v>843</v>
      </c>
      <c r="H3" s="409"/>
      <c r="I3" s="409"/>
      <c r="J3" s="409"/>
      <c r="K3" s="409"/>
      <c r="L3" s="409"/>
      <c r="M3" s="410"/>
      <c r="N3" s="411"/>
      <c r="O3" s="411"/>
      <c r="P3" s="411"/>
      <c r="Q3" s="104"/>
      <c r="R3" s="115"/>
      <c r="S3" s="115"/>
      <c r="T3" s="115"/>
      <c r="U3" s="115"/>
      <c r="V3" s="104"/>
      <c r="W3" s="107"/>
      <c r="X3" s="108"/>
      <c r="AD3" s="110"/>
      <c r="AH3" s="110"/>
      <c r="AI3" s="110"/>
      <c r="AJ3" s="110"/>
      <c r="AK3" s="110"/>
      <c r="BA3" s="114"/>
      <c r="BG3" s="114"/>
      <c r="BM3" s="114"/>
    </row>
    <row r="4" spans="1:65" s="105" customFormat="1" ht="23.25" customHeight="1" x14ac:dyDescent="0.25">
      <c r="A4" s="446" t="s">
        <v>844</v>
      </c>
      <c r="B4" s="447"/>
      <c r="C4" s="411" t="s">
        <v>845</v>
      </c>
      <c r="D4" s="411" t="s">
        <v>846</v>
      </c>
      <c r="E4" s="411" t="s">
        <v>847</v>
      </c>
      <c r="F4" s="451" t="s">
        <v>848</v>
      </c>
      <c r="G4" s="452"/>
      <c r="H4" s="452"/>
      <c r="I4" s="452"/>
      <c r="J4" s="453"/>
      <c r="K4" s="457" t="s">
        <v>849</v>
      </c>
      <c r="L4" s="457"/>
      <c r="M4" s="457"/>
      <c r="N4" s="457"/>
      <c r="O4" s="457"/>
      <c r="P4" s="457"/>
      <c r="Q4" s="457"/>
      <c r="R4" s="457"/>
      <c r="S4" s="457"/>
      <c r="T4" s="457"/>
      <c r="U4" s="457"/>
      <c r="V4" s="457"/>
      <c r="W4" s="457"/>
      <c r="X4" s="412" t="s">
        <v>850</v>
      </c>
      <c r="Y4" s="412"/>
      <c r="Z4" s="412"/>
      <c r="AA4" s="412"/>
      <c r="AB4" s="412"/>
      <c r="AC4" s="412"/>
      <c r="AD4" s="412"/>
      <c r="AE4" s="412"/>
      <c r="AF4" s="412"/>
      <c r="AG4" s="412"/>
      <c r="AH4" s="412"/>
      <c r="AI4" s="412"/>
      <c r="AJ4" s="412"/>
      <c r="AK4" s="412"/>
      <c r="AL4" s="412"/>
      <c r="AM4" s="412"/>
      <c r="AN4" s="412"/>
      <c r="AO4" s="412"/>
      <c r="AP4" s="422" t="s">
        <v>851</v>
      </c>
      <c r="AQ4" s="423"/>
      <c r="AR4" s="423"/>
      <c r="AS4" s="423"/>
      <c r="AT4" s="423"/>
      <c r="AU4" s="424"/>
      <c r="AV4" s="428" t="s">
        <v>852</v>
      </c>
      <c r="AW4" s="428"/>
      <c r="AX4" s="428"/>
      <c r="AY4" s="428"/>
      <c r="AZ4" s="428"/>
      <c r="BA4" s="428"/>
      <c r="BB4" s="428" t="s">
        <v>853</v>
      </c>
      <c r="BC4" s="428"/>
      <c r="BD4" s="428"/>
      <c r="BE4" s="428"/>
      <c r="BF4" s="428"/>
      <c r="BG4" s="428"/>
      <c r="BH4" s="428" t="s">
        <v>854</v>
      </c>
      <c r="BI4" s="428"/>
      <c r="BJ4" s="428"/>
      <c r="BK4" s="428"/>
      <c r="BL4" s="428"/>
      <c r="BM4" s="428"/>
    </row>
    <row r="5" spans="1:65" s="105" customFormat="1" ht="21.75" customHeight="1" x14ac:dyDescent="0.25">
      <c r="A5" s="448"/>
      <c r="B5" s="449"/>
      <c r="C5" s="411"/>
      <c r="D5" s="411"/>
      <c r="E5" s="411"/>
      <c r="F5" s="454"/>
      <c r="G5" s="455"/>
      <c r="H5" s="455"/>
      <c r="I5" s="455"/>
      <c r="J5" s="456"/>
      <c r="K5" s="457"/>
      <c r="L5" s="457"/>
      <c r="M5" s="457"/>
      <c r="N5" s="457"/>
      <c r="O5" s="457"/>
      <c r="P5" s="457"/>
      <c r="Q5" s="457"/>
      <c r="R5" s="457"/>
      <c r="S5" s="457"/>
      <c r="T5" s="457"/>
      <c r="U5" s="457"/>
      <c r="V5" s="457"/>
      <c r="W5" s="457"/>
      <c r="X5" s="441" t="s">
        <v>855</v>
      </c>
      <c r="Y5" s="117" t="s">
        <v>856</v>
      </c>
      <c r="Z5" s="412" t="s">
        <v>857</v>
      </c>
      <c r="AA5" s="412"/>
      <c r="AB5" s="412"/>
      <c r="AC5" s="412"/>
      <c r="AD5" s="412"/>
      <c r="AE5" s="412"/>
      <c r="AF5" s="412"/>
      <c r="AG5" s="412"/>
      <c r="AH5" s="443" t="s">
        <v>858</v>
      </c>
      <c r="AI5" s="412" t="s">
        <v>859</v>
      </c>
      <c r="AJ5" s="444" t="s">
        <v>860</v>
      </c>
      <c r="AK5" s="118"/>
      <c r="AL5" s="412" t="s">
        <v>861</v>
      </c>
      <c r="AM5" s="412" t="s">
        <v>860</v>
      </c>
      <c r="AN5" s="414" t="s">
        <v>862</v>
      </c>
      <c r="AO5" s="412" t="s">
        <v>0</v>
      </c>
      <c r="AP5" s="425"/>
      <c r="AQ5" s="426"/>
      <c r="AR5" s="426"/>
      <c r="AS5" s="426"/>
      <c r="AT5" s="426"/>
      <c r="AU5" s="427"/>
      <c r="AV5" s="428"/>
      <c r="AW5" s="428"/>
      <c r="AX5" s="428"/>
      <c r="AY5" s="428"/>
      <c r="AZ5" s="428"/>
      <c r="BA5" s="428"/>
      <c r="BB5" s="428"/>
      <c r="BC5" s="428"/>
      <c r="BD5" s="428"/>
      <c r="BE5" s="428"/>
      <c r="BF5" s="428"/>
      <c r="BG5" s="428"/>
      <c r="BH5" s="428"/>
      <c r="BI5" s="428"/>
      <c r="BJ5" s="428"/>
      <c r="BK5" s="428"/>
      <c r="BL5" s="428"/>
      <c r="BM5" s="428"/>
    </row>
    <row r="6" spans="1:65" s="105" customFormat="1" ht="49.5" customHeight="1" x14ac:dyDescent="0.25">
      <c r="A6" s="448"/>
      <c r="B6" s="449"/>
      <c r="C6" s="450"/>
      <c r="D6" s="450"/>
      <c r="E6" s="450"/>
      <c r="F6" s="119" t="s">
        <v>863</v>
      </c>
      <c r="G6" s="120" t="s">
        <v>864</v>
      </c>
      <c r="H6" s="120" t="s">
        <v>865</v>
      </c>
      <c r="I6" s="120" t="s">
        <v>866</v>
      </c>
      <c r="J6" s="120" t="s">
        <v>867</v>
      </c>
      <c r="K6" s="121" t="s">
        <v>868</v>
      </c>
      <c r="L6" s="121" t="s">
        <v>869</v>
      </c>
      <c r="M6" s="121" t="s">
        <v>870</v>
      </c>
      <c r="N6" s="121" t="s">
        <v>871</v>
      </c>
      <c r="O6" s="121" t="s">
        <v>872</v>
      </c>
      <c r="P6" s="121" t="s">
        <v>873</v>
      </c>
      <c r="Q6" s="121" t="s">
        <v>860</v>
      </c>
      <c r="R6" s="116" t="s">
        <v>874</v>
      </c>
      <c r="S6" s="121" t="s">
        <v>875</v>
      </c>
      <c r="T6" s="121" t="s">
        <v>876</v>
      </c>
      <c r="U6" s="121" t="s">
        <v>877</v>
      </c>
      <c r="V6" s="121" t="s">
        <v>860</v>
      </c>
      <c r="W6" s="122" t="s">
        <v>878</v>
      </c>
      <c r="X6" s="442"/>
      <c r="Y6" s="123" t="s">
        <v>879</v>
      </c>
      <c r="Z6" s="124" t="s">
        <v>880</v>
      </c>
      <c r="AA6" s="124"/>
      <c r="AB6" s="124" t="s">
        <v>881</v>
      </c>
      <c r="AC6" s="124"/>
      <c r="AD6" s="125" t="s">
        <v>882</v>
      </c>
      <c r="AE6" s="124" t="s">
        <v>883</v>
      </c>
      <c r="AF6" s="124" t="s">
        <v>872</v>
      </c>
      <c r="AG6" s="124" t="s">
        <v>884</v>
      </c>
      <c r="AH6" s="444"/>
      <c r="AI6" s="413"/>
      <c r="AJ6" s="445"/>
      <c r="AK6" s="126"/>
      <c r="AL6" s="413"/>
      <c r="AM6" s="413"/>
      <c r="AN6" s="415"/>
      <c r="AO6" s="413"/>
      <c r="AP6" s="127" t="s">
        <v>885</v>
      </c>
      <c r="AQ6" s="127" t="s">
        <v>886</v>
      </c>
      <c r="AR6" s="128" t="s">
        <v>887</v>
      </c>
      <c r="AS6" s="128" t="s">
        <v>888</v>
      </c>
      <c r="AT6" s="127" t="s">
        <v>1</v>
      </c>
      <c r="AU6" s="127" t="s">
        <v>889</v>
      </c>
      <c r="AV6" s="129" t="s">
        <v>890</v>
      </c>
      <c r="AW6" s="129" t="s">
        <v>3</v>
      </c>
      <c r="AX6" s="129" t="s">
        <v>891</v>
      </c>
      <c r="AY6" s="129" t="s">
        <v>892</v>
      </c>
      <c r="AZ6" s="129" t="s">
        <v>154</v>
      </c>
      <c r="BA6" s="130" t="s">
        <v>893</v>
      </c>
      <c r="BB6" s="129" t="s">
        <v>890</v>
      </c>
      <c r="BC6" s="129" t="s">
        <v>3</v>
      </c>
      <c r="BD6" s="129" t="s">
        <v>891</v>
      </c>
      <c r="BE6" s="129" t="s">
        <v>892</v>
      </c>
      <c r="BF6" s="129" t="s">
        <v>154</v>
      </c>
      <c r="BG6" s="130" t="s">
        <v>893</v>
      </c>
      <c r="BH6" s="129" t="s">
        <v>890</v>
      </c>
      <c r="BI6" s="129" t="s">
        <v>3</v>
      </c>
      <c r="BJ6" s="129" t="s">
        <v>891</v>
      </c>
      <c r="BK6" s="129" t="s">
        <v>892</v>
      </c>
      <c r="BL6" s="129" t="s">
        <v>154</v>
      </c>
      <c r="BM6" s="130" t="s">
        <v>893</v>
      </c>
    </row>
    <row r="7" spans="1:65" s="134" customFormat="1" ht="22.5" customHeight="1" x14ac:dyDescent="0.25">
      <c r="A7" s="416">
        <v>3</v>
      </c>
      <c r="B7" s="416" t="s">
        <v>10</v>
      </c>
      <c r="C7" s="417" t="s">
        <v>894</v>
      </c>
      <c r="D7" s="416" t="s">
        <v>895</v>
      </c>
      <c r="E7" s="420" t="s">
        <v>896</v>
      </c>
      <c r="F7" s="421" t="s">
        <v>897</v>
      </c>
      <c r="G7" s="416" t="s">
        <v>898</v>
      </c>
      <c r="H7" s="416" t="s">
        <v>898</v>
      </c>
      <c r="I7" s="416" t="s">
        <v>898</v>
      </c>
      <c r="J7" s="416" t="s">
        <v>898</v>
      </c>
      <c r="K7" s="417" t="s">
        <v>899</v>
      </c>
      <c r="L7" s="420" t="s">
        <v>900</v>
      </c>
      <c r="M7" s="420" t="s">
        <v>901</v>
      </c>
      <c r="N7" s="416" t="s">
        <v>902</v>
      </c>
      <c r="O7" s="416" t="s">
        <v>903</v>
      </c>
      <c r="P7" s="466"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469">
        <f>IF(P7="Casi seguro",100%,IF(P7="Probable",80%,IF(P7="Posible",60%,IF(P7="Improbable",40%,IF(P7="Rara vez",20%,0)))))</f>
        <v>0.2</v>
      </c>
      <c r="R7" s="131" t="s">
        <v>904</v>
      </c>
      <c r="S7" s="132" t="s">
        <v>898</v>
      </c>
      <c r="T7" s="132"/>
      <c r="U7" s="459" t="str">
        <f>IF(S26&lt;=5,"Moderado",IF(S26&lt;=11,"Mayor","Catastrofico"))</f>
        <v>Mayor</v>
      </c>
      <c r="V7" s="458">
        <f>IF(U7=0,0,IF(U7="Moderado",60%,IF(U7="Mayor",80%,100%)))</f>
        <v>0.8</v>
      </c>
      <c r="W7" s="459" t="s">
        <v>905</v>
      </c>
      <c r="X7" s="421" t="s">
        <v>906</v>
      </c>
      <c r="Y7" s="460" t="str">
        <f>IF(Z7="Preventivo","X",IF(Z7="Detectivo","X","X "))</f>
        <v>X</v>
      </c>
      <c r="Z7" s="463" t="s">
        <v>907</v>
      </c>
      <c r="AA7" s="463">
        <f>IF(Z7="","",IF(Z7="Preventivo",25%,15%))</f>
        <v>0.25</v>
      </c>
      <c r="AB7" s="463" t="s">
        <v>12</v>
      </c>
      <c r="AC7" s="463">
        <f>IF(AB7="Automatico",25%,15%)</f>
        <v>0.15</v>
      </c>
      <c r="AD7" s="435">
        <f>AA7+AC7</f>
        <v>0.4</v>
      </c>
      <c r="AE7" s="463" t="s">
        <v>5</v>
      </c>
      <c r="AF7" s="463" t="s">
        <v>6</v>
      </c>
      <c r="AG7" s="463" t="s">
        <v>7</v>
      </c>
      <c r="AH7" s="435">
        <f>Q7-(Q7*AD7)</f>
        <v>0.12</v>
      </c>
      <c r="AI7" s="438" t="str">
        <f>IF(AJ7=0,"Defina la frecuencia",IF(AJ7=20%,"Rara vez",IF(AJ7=40%,"Improbable",IF(AJ7=60%,"Posible",IF(AJ7=80%,"Probable","Casi seguro")))))</f>
        <v>Rara vez</v>
      </c>
      <c r="AJ7" s="438">
        <f>IF(AH7&lt;20%,20%,IF(AH7&lt;40%,40%,IF(AH7&lt;60%,60%,IF(AH7&lt;80%,80%,100%))))</f>
        <v>0.2</v>
      </c>
      <c r="AK7" s="472">
        <f>VALUE(AJ7)</f>
        <v>0.2</v>
      </c>
      <c r="AL7" s="459" t="str">
        <f>U7</f>
        <v>Mayor</v>
      </c>
      <c r="AM7" s="458">
        <f>V7</f>
        <v>0.8</v>
      </c>
      <c r="AN7" s="459" t="s">
        <v>905</v>
      </c>
      <c r="AO7" s="420" t="s">
        <v>908</v>
      </c>
      <c r="AP7" s="421" t="s">
        <v>909</v>
      </c>
      <c r="AQ7" s="417" t="s">
        <v>910</v>
      </c>
      <c r="AR7" s="434">
        <v>45260</v>
      </c>
      <c r="AS7" s="434" t="s">
        <v>911</v>
      </c>
      <c r="AT7" s="416" t="s">
        <v>9</v>
      </c>
      <c r="AU7" s="416" t="s">
        <v>912</v>
      </c>
      <c r="AV7" s="429" t="s">
        <v>913</v>
      </c>
      <c r="AW7" s="430" t="s">
        <v>914</v>
      </c>
      <c r="AX7" s="432">
        <v>1</v>
      </c>
      <c r="AY7" s="420" t="s">
        <v>915</v>
      </c>
      <c r="AZ7" s="420" t="s">
        <v>916</v>
      </c>
      <c r="BA7" s="432"/>
      <c r="BB7" s="486" t="s">
        <v>917</v>
      </c>
      <c r="BC7" s="487"/>
      <c r="BD7" s="490"/>
      <c r="BE7" s="417" t="s">
        <v>918</v>
      </c>
      <c r="BF7" s="416" t="s">
        <v>919</v>
      </c>
      <c r="BG7" s="477"/>
      <c r="BH7" s="479" t="s">
        <v>920</v>
      </c>
      <c r="BI7" s="481"/>
      <c r="BJ7" s="484"/>
      <c r="BK7" s="484" t="s">
        <v>921</v>
      </c>
      <c r="BL7" s="416" t="s">
        <v>922</v>
      </c>
      <c r="BM7" s="495">
        <v>1</v>
      </c>
    </row>
    <row r="8" spans="1:65" s="134" customFormat="1" ht="27.75" customHeight="1" x14ac:dyDescent="0.25">
      <c r="A8" s="416"/>
      <c r="B8" s="416"/>
      <c r="C8" s="418"/>
      <c r="D8" s="416"/>
      <c r="E8" s="420"/>
      <c r="F8" s="421"/>
      <c r="G8" s="416"/>
      <c r="H8" s="416"/>
      <c r="I8" s="416"/>
      <c r="J8" s="416"/>
      <c r="K8" s="418"/>
      <c r="L8" s="420"/>
      <c r="M8" s="420"/>
      <c r="N8" s="416"/>
      <c r="O8" s="416"/>
      <c r="P8" s="467"/>
      <c r="Q8" s="470"/>
      <c r="R8" s="131" t="s">
        <v>923</v>
      </c>
      <c r="S8" s="132" t="s">
        <v>898</v>
      </c>
      <c r="T8" s="132"/>
      <c r="U8" s="459"/>
      <c r="V8" s="458"/>
      <c r="W8" s="459"/>
      <c r="X8" s="421"/>
      <c r="Y8" s="461"/>
      <c r="Z8" s="464"/>
      <c r="AA8" s="464"/>
      <c r="AB8" s="464"/>
      <c r="AC8" s="464"/>
      <c r="AD8" s="436"/>
      <c r="AE8" s="464"/>
      <c r="AF8" s="464"/>
      <c r="AG8" s="464"/>
      <c r="AH8" s="436"/>
      <c r="AI8" s="439"/>
      <c r="AJ8" s="439"/>
      <c r="AK8" s="473"/>
      <c r="AL8" s="459"/>
      <c r="AM8" s="458"/>
      <c r="AN8" s="459"/>
      <c r="AO8" s="420"/>
      <c r="AP8" s="421"/>
      <c r="AQ8" s="418"/>
      <c r="AR8" s="421"/>
      <c r="AS8" s="421"/>
      <c r="AT8" s="421"/>
      <c r="AU8" s="416"/>
      <c r="AV8" s="429"/>
      <c r="AW8" s="431"/>
      <c r="AX8" s="420"/>
      <c r="AY8" s="433"/>
      <c r="AZ8" s="433"/>
      <c r="BA8" s="420"/>
      <c r="BB8" s="486"/>
      <c r="BC8" s="488"/>
      <c r="BD8" s="491"/>
      <c r="BE8" s="418"/>
      <c r="BF8" s="421"/>
      <c r="BG8" s="478"/>
      <c r="BH8" s="480"/>
      <c r="BI8" s="482"/>
      <c r="BJ8" s="484"/>
      <c r="BK8" s="478"/>
      <c r="BL8" s="421"/>
      <c r="BM8" s="421"/>
    </row>
    <row r="9" spans="1:65" s="134" customFormat="1" ht="22.5" customHeight="1" x14ac:dyDescent="0.25">
      <c r="A9" s="416"/>
      <c r="B9" s="416"/>
      <c r="C9" s="418"/>
      <c r="D9" s="416"/>
      <c r="E9" s="420"/>
      <c r="F9" s="421"/>
      <c r="G9" s="416"/>
      <c r="H9" s="416"/>
      <c r="I9" s="416"/>
      <c r="J9" s="416"/>
      <c r="K9" s="418"/>
      <c r="L9" s="420"/>
      <c r="M9" s="420"/>
      <c r="N9" s="416"/>
      <c r="O9" s="416"/>
      <c r="P9" s="467"/>
      <c r="Q9" s="470"/>
      <c r="R9" s="131" t="s">
        <v>924</v>
      </c>
      <c r="S9" s="132"/>
      <c r="T9" s="132" t="s">
        <v>898</v>
      </c>
      <c r="U9" s="459"/>
      <c r="V9" s="458"/>
      <c r="W9" s="459"/>
      <c r="X9" s="421"/>
      <c r="Y9" s="461"/>
      <c r="Z9" s="464"/>
      <c r="AA9" s="464"/>
      <c r="AB9" s="464"/>
      <c r="AC9" s="464"/>
      <c r="AD9" s="436"/>
      <c r="AE9" s="464"/>
      <c r="AF9" s="464"/>
      <c r="AG9" s="464"/>
      <c r="AH9" s="436"/>
      <c r="AI9" s="439"/>
      <c r="AJ9" s="439"/>
      <c r="AK9" s="473"/>
      <c r="AL9" s="459"/>
      <c r="AM9" s="458"/>
      <c r="AN9" s="459"/>
      <c r="AO9" s="420"/>
      <c r="AP9" s="421"/>
      <c r="AQ9" s="418"/>
      <c r="AR9" s="421"/>
      <c r="AS9" s="421"/>
      <c r="AT9" s="421"/>
      <c r="AU9" s="416"/>
      <c r="AV9" s="429"/>
      <c r="AW9" s="431"/>
      <c r="AX9" s="420"/>
      <c r="AY9" s="433"/>
      <c r="AZ9" s="433"/>
      <c r="BA9" s="420"/>
      <c r="BB9" s="486"/>
      <c r="BC9" s="488"/>
      <c r="BD9" s="491"/>
      <c r="BE9" s="418"/>
      <c r="BF9" s="421"/>
      <c r="BG9" s="478"/>
      <c r="BH9" s="480"/>
      <c r="BI9" s="482"/>
      <c r="BJ9" s="484"/>
      <c r="BK9" s="478"/>
      <c r="BL9" s="421"/>
      <c r="BM9" s="421"/>
    </row>
    <row r="10" spans="1:65" s="134" customFormat="1" ht="22.5" customHeight="1" x14ac:dyDescent="0.25">
      <c r="A10" s="416"/>
      <c r="B10" s="416"/>
      <c r="C10" s="418"/>
      <c r="D10" s="416"/>
      <c r="E10" s="420"/>
      <c r="F10" s="421"/>
      <c r="G10" s="416"/>
      <c r="H10" s="416"/>
      <c r="I10" s="416"/>
      <c r="J10" s="416"/>
      <c r="K10" s="418"/>
      <c r="L10" s="420"/>
      <c r="M10" s="420"/>
      <c r="N10" s="416"/>
      <c r="O10" s="416"/>
      <c r="P10" s="467"/>
      <c r="Q10" s="470"/>
      <c r="R10" s="131" t="s">
        <v>925</v>
      </c>
      <c r="S10" s="132"/>
      <c r="T10" s="132" t="s">
        <v>898</v>
      </c>
      <c r="U10" s="459"/>
      <c r="V10" s="458"/>
      <c r="W10" s="459"/>
      <c r="X10" s="421"/>
      <c r="Y10" s="461"/>
      <c r="Z10" s="464"/>
      <c r="AA10" s="464"/>
      <c r="AB10" s="464"/>
      <c r="AC10" s="464"/>
      <c r="AD10" s="436"/>
      <c r="AE10" s="464"/>
      <c r="AF10" s="464"/>
      <c r="AG10" s="464"/>
      <c r="AH10" s="436"/>
      <c r="AI10" s="439"/>
      <c r="AJ10" s="439"/>
      <c r="AK10" s="473"/>
      <c r="AL10" s="459"/>
      <c r="AM10" s="458"/>
      <c r="AN10" s="459"/>
      <c r="AO10" s="420"/>
      <c r="AP10" s="421"/>
      <c r="AQ10" s="418"/>
      <c r="AR10" s="421"/>
      <c r="AS10" s="421"/>
      <c r="AT10" s="421"/>
      <c r="AU10" s="416"/>
      <c r="AV10" s="429"/>
      <c r="AW10" s="431"/>
      <c r="AX10" s="420"/>
      <c r="AY10" s="433"/>
      <c r="AZ10" s="433"/>
      <c r="BA10" s="420"/>
      <c r="BB10" s="486"/>
      <c r="BC10" s="488"/>
      <c r="BD10" s="491"/>
      <c r="BE10" s="418"/>
      <c r="BF10" s="421"/>
      <c r="BG10" s="478"/>
      <c r="BH10" s="480"/>
      <c r="BI10" s="482"/>
      <c r="BJ10" s="484"/>
      <c r="BK10" s="478"/>
      <c r="BL10" s="421"/>
      <c r="BM10" s="421"/>
    </row>
    <row r="11" spans="1:65" s="134" customFormat="1" ht="22.5" customHeight="1" x14ac:dyDescent="0.25">
      <c r="A11" s="416"/>
      <c r="B11" s="416"/>
      <c r="C11" s="418"/>
      <c r="D11" s="416"/>
      <c r="E11" s="420"/>
      <c r="F11" s="421"/>
      <c r="G11" s="416"/>
      <c r="H11" s="416"/>
      <c r="I11" s="416"/>
      <c r="J11" s="416"/>
      <c r="K11" s="418"/>
      <c r="L11" s="420"/>
      <c r="M11" s="420"/>
      <c r="N11" s="416"/>
      <c r="O11" s="416"/>
      <c r="P11" s="467"/>
      <c r="Q11" s="470"/>
      <c r="R11" s="131" t="s">
        <v>926</v>
      </c>
      <c r="S11" s="132" t="s">
        <v>898</v>
      </c>
      <c r="T11" s="132"/>
      <c r="U11" s="459"/>
      <c r="V11" s="458"/>
      <c r="W11" s="459"/>
      <c r="X11" s="421"/>
      <c r="Y11" s="461"/>
      <c r="Z11" s="464"/>
      <c r="AA11" s="464"/>
      <c r="AB11" s="464"/>
      <c r="AC11" s="464"/>
      <c r="AD11" s="436"/>
      <c r="AE11" s="464"/>
      <c r="AF11" s="464"/>
      <c r="AG11" s="464"/>
      <c r="AH11" s="436"/>
      <c r="AI11" s="439"/>
      <c r="AJ11" s="439"/>
      <c r="AK11" s="473"/>
      <c r="AL11" s="459"/>
      <c r="AM11" s="458"/>
      <c r="AN11" s="459"/>
      <c r="AO11" s="420"/>
      <c r="AP11" s="421"/>
      <c r="AQ11" s="418"/>
      <c r="AR11" s="421"/>
      <c r="AS11" s="421"/>
      <c r="AT11" s="421"/>
      <c r="AU11" s="416"/>
      <c r="AV11" s="429"/>
      <c r="AW11" s="431"/>
      <c r="AX11" s="420"/>
      <c r="AY11" s="433"/>
      <c r="AZ11" s="433"/>
      <c r="BA11" s="420"/>
      <c r="BB11" s="486"/>
      <c r="BC11" s="488"/>
      <c r="BD11" s="491"/>
      <c r="BE11" s="418"/>
      <c r="BF11" s="421"/>
      <c r="BG11" s="478"/>
      <c r="BH11" s="480"/>
      <c r="BI11" s="482"/>
      <c r="BJ11" s="484"/>
      <c r="BK11" s="478"/>
      <c r="BL11" s="421"/>
      <c r="BM11" s="421"/>
    </row>
    <row r="12" spans="1:65" s="134" customFormat="1" ht="22.5" customHeight="1" x14ac:dyDescent="0.25">
      <c r="A12" s="416"/>
      <c r="B12" s="416"/>
      <c r="C12" s="418"/>
      <c r="D12" s="416"/>
      <c r="E12" s="420"/>
      <c r="F12" s="421"/>
      <c r="G12" s="416"/>
      <c r="H12" s="416"/>
      <c r="I12" s="416"/>
      <c r="J12" s="416"/>
      <c r="K12" s="418"/>
      <c r="L12" s="420"/>
      <c r="M12" s="420"/>
      <c r="N12" s="416"/>
      <c r="O12" s="416"/>
      <c r="P12" s="467"/>
      <c r="Q12" s="470"/>
      <c r="R12" s="131" t="s">
        <v>927</v>
      </c>
      <c r="S12" s="132"/>
      <c r="T12" s="132" t="s">
        <v>898</v>
      </c>
      <c r="U12" s="459"/>
      <c r="V12" s="458"/>
      <c r="W12" s="459"/>
      <c r="X12" s="421"/>
      <c r="Y12" s="461"/>
      <c r="Z12" s="464"/>
      <c r="AA12" s="464"/>
      <c r="AB12" s="464"/>
      <c r="AC12" s="464"/>
      <c r="AD12" s="436"/>
      <c r="AE12" s="464"/>
      <c r="AF12" s="464"/>
      <c r="AG12" s="464"/>
      <c r="AH12" s="436"/>
      <c r="AI12" s="439"/>
      <c r="AJ12" s="439"/>
      <c r="AK12" s="473"/>
      <c r="AL12" s="459"/>
      <c r="AM12" s="458"/>
      <c r="AN12" s="459"/>
      <c r="AO12" s="420"/>
      <c r="AP12" s="421"/>
      <c r="AQ12" s="418"/>
      <c r="AR12" s="421"/>
      <c r="AS12" s="421"/>
      <c r="AT12" s="421"/>
      <c r="AU12" s="416"/>
      <c r="AV12" s="429"/>
      <c r="AW12" s="431"/>
      <c r="AX12" s="420"/>
      <c r="AY12" s="433"/>
      <c r="AZ12" s="433"/>
      <c r="BA12" s="420"/>
      <c r="BB12" s="486"/>
      <c r="BC12" s="488"/>
      <c r="BD12" s="491"/>
      <c r="BE12" s="418"/>
      <c r="BF12" s="421"/>
      <c r="BG12" s="478"/>
      <c r="BH12" s="480"/>
      <c r="BI12" s="482"/>
      <c r="BJ12" s="484"/>
      <c r="BK12" s="478"/>
      <c r="BL12" s="421"/>
      <c r="BM12" s="421"/>
    </row>
    <row r="13" spans="1:65" s="134" customFormat="1" ht="39.75" customHeight="1" x14ac:dyDescent="0.25">
      <c r="A13" s="416"/>
      <c r="B13" s="416"/>
      <c r="C13" s="418"/>
      <c r="D13" s="416"/>
      <c r="E13" s="420"/>
      <c r="F13" s="421"/>
      <c r="G13" s="416"/>
      <c r="H13" s="416"/>
      <c r="I13" s="416"/>
      <c r="J13" s="416"/>
      <c r="K13" s="418"/>
      <c r="L13" s="420"/>
      <c r="M13" s="420"/>
      <c r="N13" s="416"/>
      <c r="O13" s="416"/>
      <c r="P13" s="467"/>
      <c r="Q13" s="470"/>
      <c r="R13" s="131" t="s">
        <v>928</v>
      </c>
      <c r="S13" s="132" t="s">
        <v>898</v>
      </c>
      <c r="T13" s="132"/>
      <c r="U13" s="459"/>
      <c r="V13" s="458"/>
      <c r="W13" s="459"/>
      <c r="X13" s="421"/>
      <c r="Y13" s="461"/>
      <c r="Z13" s="464"/>
      <c r="AA13" s="464"/>
      <c r="AB13" s="464"/>
      <c r="AC13" s="464"/>
      <c r="AD13" s="436"/>
      <c r="AE13" s="464"/>
      <c r="AF13" s="464"/>
      <c r="AG13" s="464"/>
      <c r="AH13" s="436"/>
      <c r="AI13" s="439"/>
      <c r="AJ13" s="439"/>
      <c r="AK13" s="473"/>
      <c r="AL13" s="459"/>
      <c r="AM13" s="458"/>
      <c r="AN13" s="459"/>
      <c r="AO13" s="420"/>
      <c r="AP13" s="421"/>
      <c r="AQ13" s="419"/>
      <c r="AR13" s="421"/>
      <c r="AS13" s="421"/>
      <c r="AT13" s="421"/>
      <c r="AU13" s="416"/>
      <c r="AV13" s="429"/>
      <c r="AW13" s="431"/>
      <c r="AX13" s="420"/>
      <c r="AY13" s="433"/>
      <c r="AZ13" s="433"/>
      <c r="BA13" s="420"/>
      <c r="BB13" s="486"/>
      <c r="BC13" s="489"/>
      <c r="BD13" s="492"/>
      <c r="BE13" s="419"/>
      <c r="BF13" s="421"/>
      <c r="BG13" s="478"/>
      <c r="BH13" s="480"/>
      <c r="BI13" s="482"/>
      <c r="BJ13" s="484"/>
      <c r="BK13" s="478"/>
      <c r="BL13" s="421"/>
      <c r="BM13" s="421"/>
    </row>
    <row r="14" spans="1:65" s="134" customFormat="1" ht="31.5" customHeight="1" x14ac:dyDescent="0.25">
      <c r="A14" s="416"/>
      <c r="B14" s="416"/>
      <c r="C14" s="418"/>
      <c r="D14" s="416"/>
      <c r="E14" s="420"/>
      <c r="F14" s="421"/>
      <c r="G14" s="416"/>
      <c r="H14" s="416"/>
      <c r="I14" s="416"/>
      <c r="J14" s="416"/>
      <c r="K14" s="418"/>
      <c r="L14" s="420"/>
      <c r="M14" s="420"/>
      <c r="N14" s="416"/>
      <c r="O14" s="416"/>
      <c r="P14" s="467"/>
      <c r="Q14" s="470"/>
      <c r="R14" s="131" t="s">
        <v>929</v>
      </c>
      <c r="S14" s="132"/>
      <c r="T14" s="132" t="s">
        <v>898</v>
      </c>
      <c r="U14" s="459"/>
      <c r="V14" s="458"/>
      <c r="W14" s="459"/>
      <c r="X14" s="421" t="s">
        <v>930</v>
      </c>
      <c r="Y14" s="461"/>
      <c r="Z14" s="464"/>
      <c r="AA14" s="464"/>
      <c r="AB14" s="464"/>
      <c r="AC14" s="464"/>
      <c r="AD14" s="436"/>
      <c r="AE14" s="464"/>
      <c r="AF14" s="464"/>
      <c r="AG14" s="464"/>
      <c r="AH14" s="436"/>
      <c r="AI14" s="439"/>
      <c r="AJ14" s="439"/>
      <c r="AK14" s="473"/>
      <c r="AL14" s="459"/>
      <c r="AM14" s="458"/>
      <c r="AN14" s="459"/>
      <c r="AO14" s="420"/>
      <c r="AP14" s="421" t="s">
        <v>931</v>
      </c>
      <c r="AQ14" s="417" t="s">
        <v>932</v>
      </c>
      <c r="AR14" s="434">
        <v>45291</v>
      </c>
      <c r="AS14" s="434" t="s">
        <v>911</v>
      </c>
      <c r="AT14" s="416" t="s">
        <v>9</v>
      </c>
      <c r="AU14" s="416" t="s">
        <v>933</v>
      </c>
      <c r="AV14" s="429" t="s">
        <v>934</v>
      </c>
      <c r="AW14" s="431"/>
      <c r="AX14" s="432">
        <v>1</v>
      </c>
      <c r="AY14" s="420" t="s">
        <v>935</v>
      </c>
      <c r="AZ14" s="420" t="s">
        <v>936</v>
      </c>
      <c r="BA14" s="432">
        <v>1</v>
      </c>
      <c r="BB14" s="496" t="s">
        <v>937</v>
      </c>
      <c r="BC14" s="487"/>
      <c r="BD14" s="490"/>
      <c r="BE14" s="481" t="s">
        <v>938</v>
      </c>
      <c r="BF14" s="484" t="s">
        <v>939</v>
      </c>
      <c r="BG14" s="477">
        <v>1</v>
      </c>
      <c r="BH14" s="420" t="s">
        <v>940</v>
      </c>
      <c r="BI14" s="482"/>
      <c r="BJ14" s="484"/>
      <c r="BK14" s="481" t="s">
        <v>921</v>
      </c>
      <c r="BL14" s="416" t="s">
        <v>941</v>
      </c>
      <c r="BM14" s="495">
        <v>1</v>
      </c>
    </row>
    <row r="15" spans="1:65" s="134" customFormat="1" ht="22.5" customHeight="1" x14ac:dyDescent="0.25">
      <c r="A15" s="416"/>
      <c r="B15" s="416"/>
      <c r="C15" s="418"/>
      <c r="D15" s="416"/>
      <c r="E15" s="420"/>
      <c r="F15" s="421"/>
      <c r="G15" s="416"/>
      <c r="H15" s="416"/>
      <c r="I15" s="416"/>
      <c r="J15" s="416"/>
      <c r="K15" s="418"/>
      <c r="L15" s="420"/>
      <c r="M15" s="420"/>
      <c r="N15" s="416"/>
      <c r="O15" s="416"/>
      <c r="P15" s="467"/>
      <c r="Q15" s="470"/>
      <c r="R15" s="131" t="s">
        <v>942</v>
      </c>
      <c r="S15" s="132" t="s">
        <v>898</v>
      </c>
      <c r="T15" s="132"/>
      <c r="U15" s="459"/>
      <c r="V15" s="458"/>
      <c r="W15" s="459"/>
      <c r="X15" s="421"/>
      <c r="Y15" s="461"/>
      <c r="Z15" s="464"/>
      <c r="AA15" s="464"/>
      <c r="AB15" s="464"/>
      <c r="AC15" s="464"/>
      <c r="AD15" s="436"/>
      <c r="AE15" s="464"/>
      <c r="AF15" s="464"/>
      <c r="AG15" s="464"/>
      <c r="AH15" s="436"/>
      <c r="AI15" s="439"/>
      <c r="AJ15" s="439"/>
      <c r="AK15" s="473"/>
      <c r="AL15" s="459"/>
      <c r="AM15" s="458"/>
      <c r="AN15" s="459"/>
      <c r="AO15" s="420"/>
      <c r="AP15" s="421"/>
      <c r="AQ15" s="418"/>
      <c r="AR15" s="421"/>
      <c r="AS15" s="421"/>
      <c r="AT15" s="421"/>
      <c r="AU15" s="416"/>
      <c r="AV15" s="475"/>
      <c r="AW15" s="431"/>
      <c r="AX15" s="433"/>
      <c r="AY15" s="433"/>
      <c r="AZ15" s="433"/>
      <c r="BA15" s="433"/>
      <c r="BB15" s="497"/>
      <c r="BC15" s="488"/>
      <c r="BD15" s="491"/>
      <c r="BE15" s="482"/>
      <c r="BF15" s="478"/>
      <c r="BG15" s="478"/>
      <c r="BH15" s="433"/>
      <c r="BI15" s="482"/>
      <c r="BJ15" s="478"/>
      <c r="BK15" s="493"/>
      <c r="BL15" s="421"/>
      <c r="BM15" s="421"/>
    </row>
    <row r="16" spans="1:65" s="134" customFormat="1" ht="22.5" customHeight="1" x14ac:dyDescent="0.25">
      <c r="A16" s="416"/>
      <c r="B16" s="416"/>
      <c r="C16" s="419"/>
      <c r="D16" s="416"/>
      <c r="E16" s="420"/>
      <c r="F16" s="421"/>
      <c r="G16" s="416"/>
      <c r="H16" s="416"/>
      <c r="I16" s="416"/>
      <c r="J16" s="416"/>
      <c r="K16" s="418"/>
      <c r="L16" s="420"/>
      <c r="M16" s="420"/>
      <c r="N16" s="416"/>
      <c r="O16" s="416"/>
      <c r="P16" s="467"/>
      <c r="Q16" s="470"/>
      <c r="R16" s="131" t="s">
        <v>943</v>
      </c>
      <c r="S16" s="132" t="s">
        <v>898</v>
      </c>
      <c r="T16" s="132"/>
      <c r="U16" s="459"/>
      <c r="V16" s="458"/>
      <c r="W16" s="459"/>
      <c r="X16" s="421"/>
      <c r="Y16" s="461"/>
      <c r="Z16" s="464"/>
      <c r="AA16" s="464"/>
      <c r="AB16" s="464"/>
      <c r="AC16" s="464"/>
      <c r="AD16" s="436"/>
      <c r="AE16" s="464"/>
      <c r="AF16" s="464"/>
      <c r="AG16" s="464"/>
      <c r="AH16" s="436"/>
      <c r="AI16" s="439"/>
      <c r="AJ16" s="439"/>
      <c r="AK16" s="473"/>
      <c r="AL16" s="459"/>
      <c r="AM16" s="458"/>
      <c r="AN16" s="459"/>
      <c r="AO16" s="420"/>
      <c r="AP16" s="421"/>
      <c r="AQ16" s="418"/>
      <c r="AR16" s="421"/>
      <c r="AS16" s="421"/>
      <c r="AT16" s="421"/>
      <c r="AU16" s="416"/>
      <c r="AV16" s="475"/>
      <c r="AW16" s="431"/>
      <c r="AX16" s="433"/>
      <c r="AY16" s="433"/>
      <c r="AZ16" s="433"/>
      <c r="BA16" s="433"/>
      <c r="BB16" s="497"/>
      <c r="BC16" s="488"/>
      <c r="BD16" s="491"/>
      <c r="BE16" s="482"/>
      <c r="BF16" s="478"/>
      <c r="BG16" s="478"/>
      <c r="BH16" s="433"/>
      <c r="BI16" s="482"/>
      <c r="BJ16" s="478"/>
      <c r="BK16" s="493"/>
      <c r="BL16" s="421"/>
      <c r="BM16" s="421"/>
    </row>
    <row r="17" spans="1:65" s="134" customFormat="1" ht="22.5" customHeight="1" x14ac:dyDescent="0.25">
      <c r="A17" s="416"/>
      <c r="B17" s="416"/>
      <c r="C17" s="417" t="s">
        <v>944</v>
      </c>
      <c r="D17" s="416"/>
      <c r="E17" s="420"/>
      <c r="F17" s="421"/>
      <c r="G17" s="416"/>
      <c r="H17" s="416"/>
      <c r="I17" s="416"/>
      <c r="J17" s="416"/>
      <c r="K17" s="418"/>
      <c r="L17" s="420"/>
      <c r="M17" s="420"/>
      <c r="N17" s="416"/>
      <c r="O17" s="416"/>
      <c r="P17" s="467"/>
      <c r="Q17" s="470"/>
      <c r="R17" s="131" t="s">
        <v>945</v>
      </c>
      <c r="S17" s="132" t="s">
        <v>898</v>
      </c>
      <c r="T17" s="132"/>
      <c r="U17" s="459"/>
      <c r="V17" s="458"/>
      <c r="W17" s="459"/>
      <c r="X17" s="421"/>
      <c r="Y17" s="461"/>
      <c r="Z17" s="464"/>
      <c r="AA17" s="464"/>
      <c r="AB17" s="464"/>
      <c r="AC17" s="464"/>
      <c r="AD17" s="436"/>
      <c r="AE17" s="464"/>
      <c r="AF17" s="464"/>
      <c r="AG17" s="464"/>
      <c r="AH17" s="436"/>
      <c r="AI17" s="439"/>
      <c r="AJ17" s="439"/>
      <c r="AK17" s="473"/>
      <c r="AL17" s="459"/>
      <c r="AM17" s="458"/>
      <c r="AN17" s="459"/>
      <c r="AO17" s="420"/>
      <c r="AP17" s="421"/>
      <c r="AQ17" s="418"/>
      <c r="AR17" s="421"/>
      <c r="AS17" s="421"/>
      <c r="AT17" s="421"/>
      <c r="AU17" s="416"/>
      <c r="AV17" s="475"/>
      <c r="AW17" s="431"/>
      <c r="AX17" s="433"/>
      <c r="AY17" s="433"/>
      <c r="AZ17" s="433"/>
      <c r="BA17" s="433"/>
      <c r="BB17" s="497"/>
      <c r="BC17" s="488"/>
      <c r="BD17" s="491"/>
      <c r="BE17" s="482"/>
      <c r="BF17" s="478"/>
      <c r="BG17" s="478"/>
      <c r="BH17" s="433"/>
      <c r="BI17" s="482"/>
      <c r="BJ17" s="478"/>
      <c r="BK17" s="493"/>
      <c r="BL17" s="421"/>
      <c r="BM17" s="421"/>
    </row>
    <row r="18" spans="1:65" s="134" customFormat="1" ht="22.5" customHeight="1" x14ac:dyDescent="0.25">
      <c r="A18" s="416"/>
      <c r="B18" s="416"/>
      <c r="C18" s="418"/>
      <c r="D18" s="416"/>
      <c r="E18" s="420"/>
      <c r="F18" s="421"/>
      <c r="G18" s="416"/>
      <c r="H18" s="416"/>
      <c r="I18" s="416"/>
      <c r="J18" s="416"/>
      <c r="K18" s="418"/>
      <c r="L18" s="420"/>
      <c r="M18" s="420"/>
      <c r="N18" s="416"/>
      <c r="O18" s="416"/>
      <c r="P18" s="467"/>
      <c r="Q18" s="470"/>
      <c r="R18" s="131" t="s">
        <v>946</v>
      </c>
      <c r="S18" s="132" t="s">
        <v>898</v>
      </c>
      <c r="T18" s="132"/>
      <c r="U18" s="459"/>
      <c r="V18" s="458"/>
      <c r="W18" s="459"/>
      <c r="X18" s="421"/>
      <c r="Y18" s="461"/>
      <c r="Z18" s="464"/>
      <c r="AA18" s="464"/>
      <c r="AB18" s="464"/>
      <c r="AC18" s="464"/>
      <c r="AD18" s="436"/>
      <c r="AE18" s="464"/>
      <c r="AF18" s="464"/>
      <c r="AG18" s="464"/>
      <c r="AH18" s="436"/>
      <c r="AI18" s="439"/>
      <c r="AJ18" s="439"/>
      <c r="AK18" s="473"/>
      <c r="AL18" s="459"/>
      <c r="AM18" s="458"/>
      <c r="AN18" s="459"/>
      <c r="AO18" s="420"/>
      <c r="AP18" s="421"/>
      <c r="AQ18" s="418"/>
      <c r="AR18" s="421"/>
      <c r="AS18" s="421"/>
      <c r="AT18" s="421"/>
      <c r="AU18" s="416"/>
      <c r="AV18" s="475"/>
      <c r="AW18" s="431"/>
      <c r="AX18" s="433"/>
      <c r="AY18" s="433"/>
      <c r="AZ18" s="433"/>
      <c r="BA18" s="433"/>
      <c r="BB18" s="497"/>
      <c r="BC18" s="488"/>
      <c r="BD18" s="491"/>
      <c r="BE18" s="482"/>
      <c r="BF18" s="478"/>
      <c r="BG18" s="478"/>
      <c r="BH18" s="433"/>
      <c r="BI18" s="482"/>
      <c r="BJ18" s="478"/>
      <c r="BK18" s="493"/>
      <c r="BL18" s="421"/>
      <c r="BM18" s="421"/>
    </row>
    <row r="19" spans="1:65" s="134" customFormat="1" ht="22.5" customHeight="1" x14ac:dyDescent="0.25">
      <c r="A19" s="416"/>
      <c r="B19" s="416"/>
      <c r="C19" s="418"/>
      <c r="D19" s="416"/>
      <c r="E19" s="420"/>
      <c r="F19" s="421"/>
      <c r="G19" s="416"/>
      <c r="H19" s="416"/>
      <c r="I19" s="416"/>
      <c r="J19" s="416"/>
      <c r="K19" s="418"/>
      <c r="L19" s="420"/>
      <c r="M19" s="420"/>
      <c r="N19" s="416"/>
      <c r="O19" s="416"/>
      <c r="P19" s="467"/>
      <c r="Q19" s="470"/>
      <c r="R19" s="131" t="s">
        <v>947</v>
      </c>
      <c r="S19" s="132" t="s">
        <v>898</v>
      </c>
      <c r="T19" s="132"/>
      <c r="U19" s="459"/>
      <c r="V19" s="458"/>
      <c r="W19" s="459"/>
      <c r="X19" s="421"/>
      <c r="Y19" s="461"/>
      <c r="Z19" s="464"/>
      <c r="AA19" s="464"/>
      <c r="AB19" s="464"/>
      <c r="AC19" s="464"/>
      <c r="AD19" s="436"/>
      <c r="AE19" s="464"/>
      <c r="AF19" s="464"/>
      <c r="AG19" s="464"/>
      <c r="AH19" s="436"/>
      <c r="AI19" s="439"/>
      <c r="AJ19" s="439"/>
      <c r="AK19" s="473"/>
      <c r="AL19" s="459"/>
      <c r="AM19" s="458"/>
      <c r="AN19" s="459"/>
      <c r="AO19" s="420"/>
      <c r="AP19" s="421"/>
      <c r="AQ19" s="418"/>
      <c r="AR19" s="421"/>
      <c r="AS19" s="421"/>
      <c r="AT19" s="421"/>
      <c r="AU19" s="416"/>
      <c r="AV19" s="475"/>
      <c r="AW19" s="431"/>
      <c r="AX19" s="433"/>
      <c r="AY19" s="433"/>
      <c r="AZ19" s="433"/>
      <c r="BA19" s="433"/>
      <c r="BB19" s="497"/>
      <c r="BC19" s="488"/>
      <c r="BD19" s="491"/>
      <c r="BE19" s="482"/>
      <c r="BF19" s="478"/>
      <c r="BG19" s="478"/>
      <c r="BH19" s="433"/>
      <c r="BI19" s="482"/>
      <c r="BJ19" s="478"/>
      <c r="BK19" s="493"/>
      <c r="BL19" s="421"/>
      <c r="BM19" s="421"/>
    </row>
    <row r="20" spans="1:65" s="134" customFormat="1" ht="22.5" customHeight="1" x14ac:dyDescent="0.25">
      <c r="A20" s="416"/>
      <c r="B20" s="416"/>
      <c r="C20" s="418"/>
      <c r="D20" s="416"/>
      <c r="E20" s="420"/>
      <c r="F20" s="421"/>
      <c r="G20" s="416"/>
      <c r="H20" s="416"/>
      <c r="I20" s="416"/>
      <c r="J20" s="416"/>
      <c r="K20" s="418"/>
      <c r="L20" s="420"/>
      <c r="M20" s="420"/>
      <c r="N20" s="416"/>
      <c r="O20" s="416"/>
      <c r="P20" s="467"/>
      <c r="Q20" s="470"/>
      <c r="R20" s="131" t="s">
        <v>948</v>
      </c>
      <c r="S20" s="132" t="s">
        <v>898</v>
      </c>
      <c r="T20" s="132"/>
      <c r="U20" s="459"/>
      <c r="V20" s="458"/>
      <c r="W20" s="459"/>
      <c r="X20" s="421"/>
      <c r="Y20" s="461"/>
      <c r="Z20" s="464"/>
      <c r="AA20" s="464"/>
      <c r="AB20" s="464"/>
      <c r="AC20" s="464"/>
      <c r="AD20" s="436"/>
      <c r="AE20" s="464"/>
      <c r="AF20" s="464"/>
      <c r="AG20" s="464"/>
      <c r="AH20" s="436"/>
      <c r="AI20" s="439"/>
      <c r="AJ20" s="439"/>
      <c r="AK20" s="473"/>
      <c r="AL20" s="459"/>
      <c r="AM20" s="458"/>
      <c r="AN20" s="459"/>
      <c r="AO20" s="420"/>
      <c r="AP20" s="421"/>
      <c r="AQ20" s="418"/>
      <c r="AR20" s="421"/>
      <c r="AS20" s="421"/>
      <c r="AT20" s="421"/>
      <c r="AU20" s="416"/>
      <c r="AV20" s="475"/>
      <c r="AW20" s="431"/>
      <c r="AX20" s="433"/>
      <c r="AY20" s="433"/>
      <c r="AZ20" s="433"/>
      <c r="BA20" s="433"/>
      <c r="BB20" s="497"/>
      <c r="BC20" s="488"/>
      <c r="BD20" s="491"/>
      <c r="BE20" s="482"/>
      <c r="BF20" s="478"/>
      <c r="BG20" s="478"/>
      <c r="BH20" s="433"/>
      <c r="BI20" s="482"/>
      <c r="BJ20" s="478"/>
      <c r="BK20" s="493"/>
      <c r="BL20" s="421"/>
      <c r="BM20" s="421"/>
    </row>
    <row r="21" spans="1:65" s="134" customFormat="1" ht="22.5" customHeight="1" x14ac:dyDescent="0.25">
      <c r="A21" s="416"/>
      <c r="B21" s="416"/>
      <c r="C21" s="418"/>
      <c r="D21" s="416"/>
      <c r="E21" s="420"/>
      <c r="F21" s="421"/>
      <c r="G21" s="416"/>
      <c r="H21" s="416"/>
      <c r="I21" s="416"/>
      <c r="J21" s="416"/>
      <c r="K21" s="418"/>
      <c r="L21" s="420"/>
      <c r="M21" s="420"/>
      <c r="N21" s="416"/>
      <c r="O21" s="416"/>
      <c r="P21" s="467"/>
      <c r="Q21" s="470"/>
      <c r="R21" s="131" t="s">
        <v>949</v>
      </c>
      <c r="S21" s="132"/>
      <c r="T21" s="132" t="s">
        <v>898</v>
      </c>
      <c r="U21" s="459"/>
      <c r="V21" s="458"/>
      <c r="W21" s="459"/>
      <c r="X21" s="421"/>
      <c r="Y21" s="461"/>
      <c r="Z21" s="464"/>
      <c r="AA21" s="464"/>
      <c r="AB21" s="464"/>
      <c r="AC21" s="464"/>
      <c r="AD21" s="436"/>
      <c r="AE21" s="464"/>
      <c r="AF21" s="464"/>
      <c r="AG21" s="464"/>
      <c r="AH21" s="436"/>
      <c r="AI21" s="439"/>
      <c r="AJ21" s="439"/>
      <c r="AK21" s="473"/>
      <c r="AL21" s="459"/>
      <c r="AM21" s="458"/>
      <c r="AN21" s="459"/>
      <c r="AO21" s="420"/>
      <c r="AP21" s="421"/>
      <c r="AQ21" s="418"/>
      <c r="AR21" s="421"/>
      <c r="AS21" s="421"/>
      <c r="AT21" s="421"/>
      <c r="AU21" s="416"/>
      <c r="AV21" s="475"/>
      <c r="AW21" s="431"/>
      <c r="AX21" s="433"/>
      <c r="AY21" s="433"/>
      <c r="AZ21" s="433"/>
      <c r="BA21" s="433"/>
      <c r="BB21" s="497"/>
      <c r="BC21" s="488"/>
      <c r="BD21" s="491"/>
      <c r="BE21" s="482"/>
      <c r="BF21" s="478"/>
      <c r="BG21" s="478"/>
      <c r="BH21" s="433"/>
      <c r="BI21" s="482"/>
      <c r="BJ21" s="478"/>
      <c r="BK21" s="493"/>
      <c r="BL21" s="421"/>
      <c r="BM21" s="421"/>
    </row>
    <row r="22" spans="1:65" s="134" customFormat="1" ht="22.5" customHeight="1" x14ac:dyDescent="0.25">
      <c r="A22" s="416"/>
      <c r="B22" s="416"/>
      <c r="C22" s="418"/>
      <c r="D22" s="416"/>
      <c r="E22" s="420"/>
      <c r="F22" s="421"/>
      <c r="G22" s="416"/>
      <c r="H22" s="416"/>
      <c r="I22" s="416"/>
      <c r="J22" s="416"/>
      <c r="K22" s="418"/>
      <c r="L22" s="420"/>
      <c r="M22" s="420"/>
      <c r="N22" s="416"/>
      <c r="O22" s="416"/>
      <c r="P22" s="467"/>
      <c r="Q22" s="470"/>
      <c r="R22" s="131" t="s">
        <v>950</v>
      </c>
      <c r="S22" s="132"/>
      <c r="T22" s="132" t="s">
        <v>898</v>
      </c>
      <c r="U22" s="459"/>
      <c r="V22" s="458"/>
      <c r="W22" s="459"/>
      <c r="X22" s="421"/>
      <c r="Y22" s="461"/>
      <c r="Z22" s="464"/>
      <c r="AA22" s="464"/>
      <c r="AB22" s="464"/>
      <c r="AC22" s="464"/>
      <c r="AD22" s="436"/>
      <c r="AE22" s="464"/>
      <c r="AF22" s="464"/>
      <c r="AG22" s="464"/>
      <c r="AH22" s="436"/>
      <c r="AI22" s="439"/>
      <c r="AJ22" s="439"/>
      <c r="AK22" s="473"/>
      <c r="AL22" s="459"/>
      <c r="AM22" s="458"/>
      <c r="AN22" s="459"/>
      <c r="AO22" s="420"/>
      <c r="AP22" s="421"/>
      <c r="AQ22" s="418"/>
      <c r="AR22" s="421"/>
      <c r="AS22" s="421"/>
      <c r="AT22" s="421"/>
      <c r="AU22" s="416"/>
      <c r="AV22" s="475"/>
      <c r="AW22" s="431"/>
      <c r="AX22" s="433"/>
      <c r="AY22" s="433"/>
      <c r="AZ22" s="433"/>
      <c r="BA22" s="433"/>
      <c r="BB22" s="497"/>
      <c r="BC22" s="488"/>
      <c r="BD22" s="491"/>
      <c r="BE22" s="482"/>
      <c r="BF22" s="478"/>
      <c r="BG22" s="478"/>
      <c r="BH22" s="433"/>
      <c r="BI22" s="482"/>
      <c r="BJ22" s="478"/>
      <c r="BK22" s="493"/>
      <c r="BL22" s="421"/>
      <c r="BM22" s="421"/>
    </row>
    <row r="23" spans="1:65" s="134" customFormat="1" ht="22.5" customHeight="1" x14ac:dyDescent="0.25">
      <c r="A23" s="416"/>
      <c r="B23" s="416"/>
      <c r="C23" s="418"/>
      <c r="D23" s="416"/>
      <c r="E23" s="420"/>
      <c r="F23" s="421"/>
      <c r="G23" s="416"/>
      <c r="H23" s="416"/>
      <c r="I23" s="416"/>
      <c r="J23" s="416"/>
      <c r="K23" s="418"/>
      <c r="L23" s="420"/>
      <c r="M23" s="420"/>
      <c r="N23" s="416"/>
      <c r="O23" s="416"/>
      <c r="P23" s="467"/>
      <c r="Q23" s="470"/>
      <c r="R23" s="131" t="s">
        <v>951</v>
      </c>
      <c r="S23" s="132"/>
      <c r="T23" s="132" t="s">
        <v>898</v>
      </c>
      <c r="U23" s="459"/>
      <c r="V23" s="458"/>
      <c r="W23" s="459"/>
      <c r="X23" s="421"/>
      <c r="Y23" s="461"/>
      <c r="Z23" s="464"/>
      <c r="AA23" s="464"/>
      <c r="AB23" s="464"/>
      <c r="AC23" s="464"/>
      <c r="AD23" s="436"/>
      <c r="AE23" s="464"/>
      <c r="AF23" s="464"/>
      <c r="AG23" s="464"/>
      <c r="AH23" s="436"/>
      <c r="AI23" s="439"/>
      <c r="AJ23" s="439"/>
      <c r="AK23" s="473"/>
      <c r="AL23" s="459"/>
      <c r="AM23" s="458"/>
      <c r="AN23" s="459"/>
      <c r="AO23" s="420"/>
      <c r="AP23" s="421"/>
      <c r="AQ23" s="418"/>
      <c r="AR23" s="421"/>
      <c r="AS23" s="421"/>
      <c r="AT23" s="421"/>
      <c r="AU23" s="416"/>
      <c r="AV23" s="475"/>
      <c r="AW23" s="431"/>
      <c r="AX23" s="433"/>
      <c r="AY23" s="433"/>
      <c r="AZ23" s="433"/>
      <c r="BA23" s="433"/>
      <c r="BB23" s="497"/>
      <c r="BC23" s="488"/>
      <c r="BD23" s="491"/>
      <c r="BE23" s="482"/>
      <c r="BF23" s="478"/>
      <c r="BG23" s="478"/>
      <c r="BH23" s="433"/>
      <c r="BI23" s="482"/>
      <c r="BJ23" s="478"/>
      <c r="BK23" s="493"/>
      <c r="BL23" s="421"/>
      <c r="BM23" s="421"/>
    </row>
    <row r="24" spans="1:65" s="134" customFormat="1" ht="22.5" customHeight="1" x14ac:dyDescent="0.25">
      <c r="A24" s="416"/>
      <c r="B24" s="416"/>
      <c r="C24" s="418"/>
      <c r="D24" s="416"/>
      <c r="E24" s="420"/>
      <c r="F24" s="421"/>
      <c r="G24" s="416"/>
      <c r="H24" s="416"/>
      <c r="I24" s="416"/>
      <c r="J24" s="416"/>
      <c r="K24" s="418"/>
      <c r="L24" s="420"/>
      <c r="M24" s="420"/>
      <c r="N24" s="416"/>
      <c r="O24" s="416"/>
      <c r="P24" s="467"/>
      <c r="Q24" s="470"/>
      <c r="R24" s="131" t="s">
        <v>952</v>
      </c>
      <c r="S24" s="132"/>
      <c r="T24" s="132" t="s">
        <v>898</v>
      </c>
      <c r="U24" s="459"/>
      <c r="V24" s="458"/>
      <c r="W24" s="459"/>
      <c r="X24" s="421"/>
      <c r="Y24" s="461"/>
      <c r="Z24" s="464"/>
      <c r="AA24" s="464"/>
      <c r="AB24" s="464"/>
      <c r="AC24" s="464"/>
      <c r="AD24" s="436"/>
      <c r="AE24" s="464"/>
      <c r="AF24" s="464"/>
      <c r="AG24" s="464"/>
      <c r="AH24" s="436"/>
      <c r="AI24" s="439"/>
      <c r="AJ24" s="439"/>
      <c r="AK24" s="473"/>
      <c r="AL24" s="459"/>
      <c r="AM24" s="458"/>
      <c r="AN24" s="459"/>
      <c r="AO24" s="420"/>
      <c r="AP24" s="421"/>
      <c r="AQ24" s="418"/>
      <c r="AR24" s="421"/>
      <c r="AS24" s="421"/>
      <c r="AT24" s="421"/>
      <c r="AU24" s="416"/>
      <c r="AV24" s="475"/>
      <c r="AW24" s="431"/>
      <c r="AX24" s="433"/>
      <c r="AY24" s="433"/>
      <c r="AZ24" s="433"/>
      <c r="BA24" s="433"/>
      <c r="BB24" s="497"/>
      <c r="BC24" s="488"/>
      <c r="BD24" s="491"/>
      <c r="BE24" s="482"/>
      <c r="BF24" s="478"/>
      <c r="BG24" s="478"/>
      <c r="BH24" s="433"/>
      <c r="BI24" s="482"/>
      <c r="BJ24" s="478"/>
      <c r="BK24" s="493"/>
      <c r="BL24" s="421"/>
      <c r="BM24" s="421"/>
    </row>
    <row r="25" spans="1:65" s="134" customFormat="1" ht="22.5" customHeight="1" x14ac:dyDescent="0.25">
      <c r="A25" s="416"/>
      <c r="B25" s="416"/>
      <c r="C25" s="418"/>
      <c r="D25" s="416"/>
      <c r="E25" s="420"/>
      <c r="F25" s="421"/>
      <c r="G25" s="416"/>
      <c r="H25" s="416"/>
      <c r="I25" s="416"/>
      <c r="J25" s="416"/>
      <c r="K25" s="418"/>
      <c r="L25" s="420"/>
      <c r="M25" s="420"/>
      <c r="N25" s="416"/>
      <c r="O25" s="416"/>
      <c r="P25" s="467"/>
      <c r="Q25" s="470"/>
      <c r="R25" s="131" t="s">
        <v>953</v>
      </c>
      <c r="S25" s="132"/>
      <c r="T25" s="132" t="s">
        <v>898</v>
      </c>
      <c r="U25" s="459"/>
      <c r="V25" s="458"/>
      <c r="W25" s="459"/>
      <c r="X25" s="421"/>
      <c r="Y25" s="461"/>
      <c r="Z25" s="464"/>
      <c r="AA25" s="464"/>
      <c r="AB25" s="464"/>
      <c r="AC25" s="464"/>
      <c r="AD25" s="436"/>
      <c r="AE25" s="464"/>
      <c r="AF25" s="464"/>
      <c r="AG25" s="464"/>
      <c r="AH25" s="436"/>
      <c r="AI25" s="439"/>
      <c r="AJ25" s="439"/>
      <c r="AK25" s="473"/>
      <c r="AL25" s="459"/>
      <c r="AM25" s="458"/>
      <c r="AN25" s="459"/>
      <c r="AO25" s="420"/>
      <c r="AP25" s="421"/>
      <c r="AQ25" s="418"/>
      <c r="AR25" s="421"/>
      <c r="AS25" s="421"/>
      <c r="AT25" s="421"/>
      <c r="AU25" s="416"/>
      <c r="AV25" s="475"/>
      <c r="AW25" s="431"/>
      <c r="AX25" s="433"/>
      <c r="AY25" s="433"/>
      <c r="AZ25" s="433"/>
      <c r="BA25" s="433"/>
      <c r="BB25" s="497"/>
      <c r="BC25" s="488"/>
      <c r="BD25" s="491"/>
      <c r="BE25" s="482"/>
      <c r="BF25" s="478"/>
      <c r="BG25" s="478"/>
      <c r="BH25" s="433"/>
      <c r="BI25" s="482"/>
      <c r="BJ25" s="478"/>
      <c r="BK25" s="493"/>
      <c r="BL25" s="421"/>
      <c r="BM25" s="421"/>
    </row>
    <row r="26" spans="1:65" s="134" customFormat="1" ht="22.5" customHeight="1" x14ac:dyDescent="0.25">
      <c r="A26" s="416"/>
      <c r="B26" s="416"/>
      <c r="C26" s="419"/>
      <c r="D26" s="416"/>
      <c r="E26" s="420"/>
      <c r="F26" s="421"/>
      <c r="G26" s="416"/>
      <c r="H26" s="416"/>
      <c r="I26" s="416"/>
      <c r="J26" s="416"/>
      <c r="K26" s="419"/>
      <c r="L26" s="420"/>
      <c r="M26" s="420"/>
      <c r="N26" s="416"/>
      <c r="O26" s="416"/>
      <c r="P26" s="468"/>
      <c r="Q26" s="471"/>
      <c r="R26" s="135" t="s">
        <v>954</v>
      </c>
      <c r="S26" s="132">
        <f>COUNTA(S7:S25)</f>
        <v>10</v>
      </c>
      <c r="T26" s="132">
        <f>COUNTA(T7:T25)</f>
        <v>9</v>
      </c>
      <c r="U26" s="459"/>
      <c r="V26" s="458"/>
      <c r="W26" s="459"/>
      <c r="X26" s="421"/>
      <c r="Y26" s="462"/>
      <c r="Z26" s="465"/>
      <c r="AA26" s="465"/>
      <c r="AB26" s="465"/>
      <c r="AC26" s="465"/>
      <c r="AD26" s="437"/>
      <c r="AE26" s="465"/>
      <c r="AF26" s="465"/>
      <c r="AG26" s="465"/>
      <c r="AH26" s="437"/>
      <c r="AI26" s="440"/>
      <c r="AJ26" s="440"/>
      <c r="AK26" s="474"/>
      <c r="AL26" s="459"/>
      <c r="AM26" s="458"/>
      <c r="AN26" s="459"/>
      <c r="AO26" s="420"/>
      <c r="AP26" s="421"/>
      <c r="AQ26" s="419"/>
      <c r="AR26" s="421"/>
      <c r="AS26" s="421"/>
      <c r="AT26" s="421"/>
      <c r="AU26" s="416"/>
      <c r="AV26" s="476"/>
      <c r="AW26" s="431"/>
      <c r="AX26" s="485"/>
      <c r="AY26" s="485"/>
      <c r="AZ26" s="485"/>
      <c r="BA26" s="485"/>
      <c r="BB26" s="497"/>
      <c r="BC26" s="489"/>
      <c r="BD26" s="492"/>
      <c r="BE26" s="483"/>
      <c r="BF26" s="478"/>
      <c r="BG26" s="478"/>
      <c r="BH26" s="485"/>
      <c r="BI26" s="483"/>
      <c r="BJ26" s="478"/>
      <c r="BK26" s="494"/>
      <c r="BL26" s="421"/>
      <c r="BM26" s="421"/>
    </row>
    <row r="27" spans="1:65" s="134" customFormat="1" ht="44.25" customHeight="1" x14ac:dyDescent="0.25">
      <c r="A27" s="416">
        <v>4</v>
      </c>
      <c r="B27" s="416" t="s">
        <v>10</v>
      </c>
      <c r="C27" s="417" t="s">
        <v>894</v>
      </c>
      <c r="D27" s="416" t="s">
        <v>895</v>
      </c>
      <c r="E27" s="420" t="s">
        <v>896</v>
      </c>
      <c r="F27" s="421" t="s">
        <v>955</v>
      </c>
      <c r="G27" s="416" t="s">
        <v>898</v>
      </c>
      <c r="H27" s="416" t="s">
        <v>898</v>
      </c>
      <c r="I27" s="416" t="s">
        <v>898</v>
      </c>
      <c r="J27" s="416" t="s">
        <v>898</v>
      </c>
      <c r="K27" s="417" t="s">
        <v>899</v>
      </c>
      <c r="L27" s="420" t="s">
        <v>956</v>
      </c>
      <c r="M27" s="420" t="s">
        <v>957</v>
      </c>
      <c r="N27" s="420" t="s">
        <v>902</v>
      </c>
      <c r="O27" s="416" t="s">
        <v>958</v>
      </c>
      <c r="P27" s="466"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469">
        <f>IF(P27="Casi seguro",100%,IF(P27="Probable",80%,IF(P27="Posible",60%,IF(P27="Improbable",40%,IF(P27="Rara vez",20%,0)))))</f>
        <v>0.2</v>
      </c>
      <c r="R27" s="131" t="s">
        <v>904</v>
      </c>
      <c r="S27" s="132" t="s">
        <v>898</v>
      </c>
      <c r="T27" s="132"/>
      <c r="U27" s="459" t="str">
        <f>IF(S46&lt;=5,"Moderado",IF(S46&lt;=11,"Mayor","Catastrofico"))</f>
        <v>Mayor</v>
      </c>
      <c r="V27" s="458">
        <f>IF(U27=0,0,IF(U27="Moderado",60%,IF(U27="Mayor",80%,100%)))</f>
        <v>0.8</v>
      </c>
      <c r="W27" s="459" t="s">
        <v>905</v>
      </c>
      <c r="X27" s="417" t="s">
        <v>959</v>
      </c>
      <c r="Y27" s="466" t="str">
        <f>IF(Z27="Preventivo","X",IF(Z27="Detectivo","X","X "))</f>
        <v>X</v>
      </c>
      <c r="Z27" s="513" t="s">
        <v>907</v>
      </c>
      <c r="AA27" s="513">
        <f>IF(Z27="","",IF(Z27="Preventivo",25%,15%))</f>
        <v>0.25</v>
      </c>
      <c r="AB27" s="513" t="s">
        <v>12</v>
      </c>
      <c r="AC27" s="513">
        <f>IF(AB27="Automatico",25%,15%)</f>
        <v>0.15</v>
      </c>
      <c r="AD27" s="469">
        <f>AA27+AC27</f>
        <v>0.4</v>
      </c>
      <c r="AE27" s="513" t="s">
        <v>5</v>
      </c>
      <c r="AF27" s="513" t="s">
        <v>6</v>
      </c>
      <c r="AG27" s="513" t="s">
        <v>7</v>
      </c>
      <c r="AH27" s="469">
        <f>Q27-(Q27*AD27)</f>
        <v>0.12</v>
      </c>
      <c r="AI27" s="438" t="str">
        <f>IF(AJ27=0,"Defina la frecuencia",IF(AJ27=20%,"Rara vez",IF(AJ27=40%,"Improbable",IF(AJ27=60%,"Posible",IF(AJ27=80%,"Probable","Casi seguro")))))</f>
        <v>Rara vez</v>
      </c>
      <c r="AJ27" s="438">
        <f>IF(AH27&lt;20%,20%,IF(AH27&lt;40%,40%,IF(AH27&lt;60%,60%,IF(AH27&lt;80%,80%,100%))))</f>
        <v>0.2</v>
      </c>
      <c r="AK27" s="472">
        <f>VALUE(AJ27)</f>
        <v>0.2</v>
      </c>
      <c r="AL27" s="459" t="str">
        <f>U27</f>
        <v>Mayor</v>
      </c>
      <c r="AM27" s="458">
        <f>V27</f>
        <v>0.8</v>
      </c>
      <c r="AN27" s="459" t="s">
        <v>905</v>
      </c>
      <c r="AO27" s="420" t="s">
        <v>908</v>
      </c>
      <c r="AP27" s="505" t="s">
        <v>960</v>
      </c>
      <c r="AQ27" s="417" t="s">
        <v>932</v>
      </c>
      <c r="AR27" s="508">
        <v>45291</v>
      </c>
      <c r="AS27" s="508" t="s">
        <v>911</v>
      </c>
      <c r="AT27" s="417" t="s">
        <v>9</v>
      </c>
      <c r="AU27" s="516" t="s">
        <v>961</v>
      </c>
      <c r="AV27" s="511" t="s">
        <v>962</v>
      </c>
      <c r="AW27" s="555" t="s">
        <v>914</v>
      </c>
      <c r="AX27" s="828">
        <v>1</v>
      </c>
      <c r="AY27" s="830" t="s">
        <v>963</v>
      </c>
      <c r="AZ27" s="554" t="s">
        <v>964</v>
      </c>
      <c r="BA27" s="833">
        <v>0.95</v>
      </c>
      <c r="BB27" s="836" t="s">
        <v>965</v>
      </c>
      <c r="BC27" s="487"/>
      <c r="BD27" s="836"/>
      <c r="BE27" s="839" t="s">
        <v>966</v>
      </c>
      <c r="BF27" s="836" t="s">
        <v>967</v>
      </c>
      <c r="BG27" s="477">
        <v>1</v>
      </c>
      <c r="BH27" s="504" t="s">
        <v>968</v>
      </c>
      <c r="BI27" s="484"/>
      <c r="BJ27" s="484"/>
      <c r="BK27" s="484" t="s">
        <v>921</v>
      </c>
      <c r="BL27" s="416" t="s">
        <v>969</v>
      </c>
      <c r="BM27" s="495">
        <v>1</v>
      </c>
    </row>
    <row r="28" spans="1:65" s="134" customFormat="1" ht="22.5" customHeight="1" x14ac:dyDescent="0.25">
      <c r="A28" s="416"/>
      <c r="B28" s="416"/>
      <c r="C28" s="418"/>
      <c r="D28" s="416"/>
      <c r="E28" s="420"/>
      <c r="F28" s="421"/>
      <c r="G28" s="416"/>
      <c r="H28" s="416"/>
      <c r="I28" s="416"/>
      <c r="J28" s="416"/>
      <c r="K28" s="418"/>
      <c r="L28" s="420"/>
      <c r="M28" s="420"/>
      <c r="N28" s="420"/>
      <c r="O28" s="416"/>
      <c r="P28" s="467"/>
      <c r="Q28" s="470"/>
      <c r="R28" s="131" t="s">
        <v>923</v>
      </c>
      <c r="S28" s="132" t="s">
        <v>898</v>
      </c>
      <c r="T28" s="132"/>
      <c r="U28" s="459"/>
      <c r="V28" s="458"/>
      <c r="W28" s="459"/>
      <c r="X28" s="418"/>
      <c r="Y28" s="467"/>
      <c r="Z28" s="514"/>
      <c r="AA28" s="514"/>
      <c r="AB28" s="514"/>
      <c r="AC28" s="514"/>
      <c r="AD28" s="470"/>
      <c r="AE28" s="514"/>
      <c r="AF28" s="514"/>
      <c r="AG28" s="514"/>
      <c r="AH28" s="470"/>
      <c r="AI28" s="439"/>
      <c r="AJ28" s="439"/>
      <c r="AK28" s="473"/>
      <c r="AL28" s="459"/>
      <c r="AM28" s="458"/>
      <c r="AN28" s="459"/>
      <c r="AO28" s="420"/>
      <c r="AP28" s="506"/>
      <c r="AQ28" s="418"/>
      <c r="AR28" s="509"/>
      <c r="AS28" s="509"/>
      <c r="AT28" s="418"/>
      <c r="AU28" s="517"/>
      <c r="AV28" s="511"/>
      <c r="AW28" s="827"/>
      <c r="AX28" s="829"/>
      <c r="AY28" s="831"/>
      <c r="AZ28" s="554"/>
      <c r="BA28" s="834"/>
      <c r="BB28" s="837"/>
      <c r="BC28" s="488"/>
      <c r="BD28" s="837"/>
      <c r="BE28" s="827"/>
      <c r="BF28" s="837"/>
      <c r="BG28" s="478"/>
      <c r="BH28" s="484"/>
      <c r="BI28" s="484"/>
      <c r="BJ28" s="484"/>
      <c r="BK28" s="478"/>
      <c r="BL28" s="421"/>
      <c r="BM28" s="421"/>
    </row>
    <row r="29" spans="1:65" s="134" customFormat="1" ht="22.5" customHeight="1" x14ac:dyDescent="0.25">
      <c r="A29" s="416"/>
      <c r="B29" s="416"/>
      <c r="C29" s="418"/>
      <c r="D29" s="416"/>
      <c r="E29" s="420"/>
      <c r="F29" s="421"/>
      <c r="G29" s="416"/>
      <c r="H29" s="416"/>
      <c r="I29" s="416"/>
      <c r="J29" s="416"/>
      <c r="K29" s="418"/>
      <c r="L29" s="420"/>
      <c r="M29" s="420"/>
      <c r="N29" s="420"/>
      <c r="O29" s="416"/>
      <c r="P29" s="467"/>
      <c r="Q29" s="470"/>
      <c r="R29" s="131" t="s">
        <v>924</v>
      </c>
      <c r="S29" s="132"/>
      <c r="T29" s="132" t="s">
        <v>898</v>
      </c>
      <c r="U29" s="459"/>
      <c r="V29" s="458"/>
      <c r="W29" s="459"/>
      <c r="X29" s="418"/>
      <c r="Y29" s="467"/>
      <c r="Z29" s="514"/>
      <c r="AA29" s="514"/>
      <c r="AB29" s="514"/>
      <c r="AC29" s="514"/>
      <c r="AD29" s="470"/>
      <c r="AE29" s="514"/>
      <c r="AF29" s="514"/>
      <c r="AG29" s="514"/>
      <c r="AH29" s="470"/>
      <c r="AI29" s="439"/>
      <c r="AJ29" s="439"/>
      <c r="AK29" s="473"/>
      <c r="AL29" s="459"/>
      <c r="AM29" s="458"/>
      <c r="AN29" s="459"/>
      <c r="AO29" s="420"/>
      <c r="AP29" s="506"/>
      <c r="AQ29" s="418"/>
      <c r="AR29" s="509"/>
      <c r="AS29" s="509"/>
      <c r="AT29" s="418"/>
      <c r="AU29" s="517"/>
      <c r="AV29" s="511"/>
      <c r="AW29" s="827"/>
      <c r="AX29" s="829"/>
      <c r="AY29" s="831"/>
      <c r="AZ29" s="554"/>
      <c r="BA29" s="834"/>
      <c r="BB29" s="837"/>
      <c r="BC29" s="488"/>
      <c r="BD29" s="837"/>
      <c r="BE29" s="827"/>
      <c r="BF29" s="837"/>
      <c r="BG29" s="478"/>
      <c r="BH29" s="484"/>
      <c r="BI29" s="484"/>
      <c r="BJ29" s="484"/>
      <c r="BK29" s="478"/>
      <c r="BL29" s="421"/>
      <c r="BM29" s="421"/>
    </row>
    <row r="30" spans="1:65" s="134" customFormat="1" ht="22.5" customHeight="1" x14ac:dyDescent="0.25">
      <c r="A30" s="416"/>
      <c r="B30" s="416"/>
      <c r="C30" s="418"/>
      <c r="D30" s="416"/>
      <c r="E30" s="420"/>
      <c r="F30" s="421"/>
      <c r="G30" s="416"/>
      <c r="H30" s="416"/>
      <c r="I30" s="416"/>
      <c r="J30" s="416"/>
      <c r="K30" s="418"/>
      <c r="L30" s="420"/>
      <c r="M30" s="420"/>
      <c r="N30" s="420"/>
      <c r="O30" s="416"/>
      <c r="P30" s="467"/>
      <c r="Q30" s="470"/>
      <c r="R30" s="131" t="s">
        <v>925</v>
      </c>
      <c r="S30" s="132"/>
      <c r="T30" s="132" t="s">
        <v>898</v>
      </c>
      <c r="U30" s="459"/>
      <c r="V30" s="458"/>
      <c r="W30" s="459"/>
      <c r="X30" s="418"/>
      <c r="Y30" s="467"/>
      <c r="Z30" s="514"/>
      <c r="AA30" s="514"/>
      <c r="AB30" s="514"/>
      <c r="AC30" s="514"/>
      <c r="AD30" s="470"/>
      <c r="AE30" s="514"/>
      <c r="AF30" s="514"/>
      <c r="AG30" s="514"/>
      <c r="AH30" s="470"/>
      <c r="AI30" s="439"/>
      <c r="AJ30" s="439"/>
      <c r="AK30" s="473"/>
      <c r="AL30" s="459"/>
      <c r="AM30" s="458"/>
      <c r="AN30" s="459"/>
      <c r="AO30" s="420"/>
      <c r="AP30" s="506"/>
      <c r="AQ30" s="418"/>
      <c r="AR30" s="509"/>
      <c r="AS30" s="509"/>
      <c r="AT30" s="418"/>
      <c r="AU30" s="517"/>
      <c r="AV30" s="511"/>
      <c r="AW30" s="827"/>
      <c r="AX30" s="829"/>
      <c r="AY30" s="831"/>
      <c r="AZ30" s="554"/>
      <c r="BA30" s="834"/>
      <c r="BB30" s="837"/>
      <c r="BC30" s="488"/>
      <c r="BD30" s="837"/>
      <c r="BE30" s="827"/>
      <c r="BF30" s="837"/>
      <c r="BG30" s="478"/>
      <c r="BH30" s="484"/>
      <c r="BI30" s="484"/>
      <c r="BJ30" s="484"/>
      <c r="BK30" s="478"/>
      <c r="BL30" s="421"/>
      <c r="BM30" s="421"/>
    </row>
    <row r="31" spans="1:65" s="134" customFormat="1" ht="22.5" customHeight="1" x14ac:dyDescent="0.25">
      <c r="A31" s="416"/>
      <c r="B31" s="416"/>
      <c r="C31" s="418"/>
      <c r="D31" s="416"/>
      <c r="E31" s="420"/>
      <c r="F31" s="421"/>
      <c r="G31" s="416"/>
      <c r="H31" s="416"/>
      <c r="I31" s="416"/>
      <c r="J31" s="416"/>
      <c r="K31" s="418"/>
      <c r="L31" s="420"/>
      <c r="M31" s="420"/>
      <c r="N31" s="420"/>
      <c r="O31" s="416"/>
      <c r="P31" s="467"/>
      <c r="Q31" s="470"/>
      <c r="R31" s="131" t="s">
        <v>926</v>
      </c>
      <c r="S31" s="132" t="s">
        <v>898</v>
      </c>
      <c r="T31" s="132"/>
      <c r="U31" s="459"/>
      <c r="V31" s="458"/>
      <c r="W31" s="459"/>
      <c r="X31" s="418"/>
      <c r="Y31" s="467"/>
      <c r="Z31" s="514"/>
      <c r="AA31" s="514"/>
      <c r="AB31" s="514"/>
      <c r="AC31" s="514"/>
      <c r="AD31" s="470"/>
      <c r="AE31" s="514"/>
      <c r="AF31" s="514"/>
      <c r="AG31" s="514"/>
      <c r="AH31" s="470"/>
      <c r="AI31" s="439"/>
      <c r="AJ31" s="439"/>
      <c r="AK31" s="473"/>
      <c r="AL31" s="459"/>
      <c r="AM31" s="458"/>
      <c r="AN31" s="459"/>
      <c r="AO31" s="420"/>
      <c r="AP31" s="506"/>
      <c r="AQ31" s="418"/>
      <c r="AR31" s="509"/>
      <c r="AS31" s="509"/>
      <c r="AT31" s="418"/>
      <c r="AU31" s="517"/>
      <c r="AV31" s="511"/>
      <c r="AW31" s="827"/>
      <c r="AX31" s="829"/>
      <c r="AY31" s="831"/>
      <c r="AZ31" s="554"/>
      <c r="BA31" s="834"/>
      <c r="BB31" s="837"/>
      <c r="BC31" s="488"/>
      <c r="BD31" s="837"/>
      <c r="BE31" s="827"/>
      <c r="BF31" s="837"/>
      <c r="BG31" s="478"/>
      <c r="BH31" s="484"/>
      <c r="BI31" s="484"/>
      <c r="BJ31" s="484"/>
      <c r="BK31" s="478"/>
      <c r="BL31" s="421"/>
      <c r="BM31" s="421"/>
    </row>
    <row r="32" spans="1:65" s="134" customFormat="1" ht="22.5" customHeight="1" x14ac:dyDescent="0.25">
      <c r="A32" s="416"/>
      <c r="B32" s="416"/>
      <c r="C32" s="418"/>
      <c r="D32" s="416"/>
      <c r="E32" s="420"/>
      <c r="F32" s="421"/>
      <c r="G32" s="416"/>
      <c r="H32" s="416"/>
      <c r="I32" s="416"/>
      <c r="J32" s="416"/>
      <c r="K32" s="418"/>
      <c r="L32" s="420"/>
      <c r="M32" s="420"/>
      <c r="N32" s="420"/>
      <c r="O32" s="416"/>
      <c r="P32" s="467"/>
      <c r="Q32" s="470"/>
      <c r="R32" s="131" t="s">
        <v>927</v>
      </c>
      <c r="S32" s="132"/>
      <c r="T32" s="132" t="s">
        <v>898</v>
      </c>
      <c r="U32" s="459"/>
      <c r="V32" s="458"/>
      <c r="W32" s="459"/>
      <c r="X32" s="418"/>
      <c r="Y32" s="467"/>
      <c r="Z32" s="514"/>
      <c r="AA32" s="514"/>
      <c r="AB32" s="514"/>
      <c r="AC32" s="514"/>
      <c r="AD32" s="470"/>
      <c r="AE32" s="514"/>
      <c r="AF32" s="514"/>
      <c r="AG32" s="514"/>
      <c r="AH32" s="470"/>
      <c r="AI32" s="439"/>
      <c r="AJ32" s="439"/>
      <c r="AK32" s="473"/>
      <c r="AL32" s="459"/>
      <c r="AM32" s="458"/>
      <c r="AN32" s="459"/>
      <c r="AO32" s="420"/>
      <c r="AP32" s="506"/>
      <c r="AQ32" s="418"/>
      <c r="AR32" s="509"/>
      <c r="AS32" s="509"/>
      <c r="AT32" s="418"/>
      <c r="AU32" s="517"/>
      <c r="AV32" s="511"/>
      <c r="AW32" s="827"/>
      <c r="AX32" s="829"/>
      <c r="AY32" s="831"/>
      <c r="AZ32" s="554"/>
      <c r="BA32" s="834"/>
      <c r="BB32" s="837"/>
      <c r="BC32" s="488"/>
      <c r="BD32" s="837"/>
      <c r="BE32" s="827"/>
      <c r="BF32" s="837"/>
      <c r="BG32" s="478"/>
      <c r="BH32" s="484"/>
      <c r="BI32" s="484"/>
      <c r="BJ32" s="484"/>
      <c r="BK32" s="478"/>
      <c r="BL32" s="421"/>
      <c r="BM32" s="421"/>
    </row>
    <row r="33" spans="1:131" s="134" customFormat="1" ht="46.5" customHeight="1" x14ac:dyDescent="0.25">
      <c r="A33" s="416"/>
      <c r="B33" s="416"/>
      <c r="C33" s="418"/>
      <c r="D33" s="416"/>
      <c r="E33" s="420"/>
      <c r="F33" s="421"/>
      <c r="G33" s="416"/>
      <c r="H33" s="416"/>
      <c r="I33" s="416"/>
      <c r="J33" s="416"/>
      <c r="K33" s="418"/>
      <c r="L33" s="420"/>
      <c r="M33" s="420"/>
      <c r="N33" s="420"/>
      <c r="O33" s="416"/>
      <c r="P33" s="467"/>
      <c r="Q33" s="470"/>
      <c r="R33" s="131" t="s">
        <v>928</v>
      </c>
      <c r="S33" s="132" t="s">
        <v>898</v>
      </c>
      <c r="T33" s="132"/>
      <c r="U33" s="459"/>
      <c r="V33" s="458"/>
      <c r="W33" s="459"/>
      <c r="X33" s="418"/>
      <c r="Y33" s="467"/>
      <c r="Z33" s="514"/>
      <c r="AA33" s="514"/>
      <c r="AB33" s="514"/>
      <c r="AC33" s="514"/>
      <c r="AD33" s="470"/>
      <c r="AE33" s="514"/>
      <c r="AF33" s="514"/>
      <c r="AG33" s="514"/>
      <c r="AH33" s="470"/>
      <c r="AI33" s="439"/>
      <c r="AJ33" s="439"/>
      <c r="AK33" s="473"/>
      <c r="AL33" s="459"/>
      <c r="AM33" s="458"/>
      <c r="AN33" s="459"/>
      <c r="AO33" s="420"/>
      <c r="AP33" s="506"/>
      <c r="AQ33" s="418"/>
      <c r="AR33" s="509"/>
      <c r="AS33" s="509"/>
      <c r="AT33" s="418"/>
      <c r="AU33" s="517"/>
      <c r="AV33" s="511"/>
      <c r="AW33" s="827"/>
      <c r="AX33" s="829"/>
      <c r="AY33" s="831"/>
      <c r="AZ33" s="554"/>
      <c r="BA33" s="834"/>
      <c r="BB33" s="837"/>
      <c r="BC33" s="488"/>
      <c r="BD33" s="837"/>
      <c r="BE33" s="827"/>
      <c r="BF33" s="837"/>
      <c r="BG33" s="503"/>
      <c r="BH33" s="484"/>
      <c r="BI33" s="484"/>
      <c r="BJ33" s="484"/>
      <c r="BK33" s="478"/>
      <c r="BL33" s="421"/>
      <c r="BM33" s="421"/>
    </row>
    <row r="34" spans="1:131" s="134" customFormat="1" ht="22.5" customHeight="1" x14ac:dyDescent="0.25">
      <c r="A34" s="416"/>
      <c r="B34" s="416"/>
      <c r="C34" s="418"/>
      <c r="D34" s="416"/>
      <c r="E34" s="420"/>
      <c r="F34" s="421"/>
      <c r="G34" s="416"/>
      <c r="H34" s="416"/>
      <c r="I34" s="416"/>
      <c r="J34" s="416"/>
      <c r="K34" s="418"/>
      <c r="L34" s="420"/>
      <c r="M34" s="420"/>
      <c r="N34" s="420"/>
      <c r="O34" s="416"/>
      <c r="P34" s="467"/>
      <c r="Q34" s="470"/>
      <c r="R34" s="131" t="s">
        <v>929</v>
      </c>
      <c r="S34" s="132"/>
      <c r="T34" s="132" t="s">
        <v>898</v>
      </c>
      <c r="U34" s="459"/>
      <c r="V34" s="458"/>
      <c r="W34" s="459"/>
      <c r="X34" s="418"/>
      <c r="Y34" s="467"/>
      <c r="Z34" s="514"/>
      <c r="AA34" s="514"/>
      <c r="AB34" s="514"/>
      <c r="AC34" s="514"/>
      <c r="AD34" s="470"/>
      <c r="AE34" s="514"/>
      <c r="AF34" s="514"/>
      <c r="AG34" s="514"/>
      <c r="AH34" s="470"/>
      <c r="AI34" s="439"/>
      <c r="AJ34" s="439"/>
      <c r="AK34" s="473"/>
      <c r="AL34" s="459"/>
      <c r="AM34" s="458"/>
      <c r="AN34" s="459"/>
      <c r="AO34" s="420"/>
      <c r="AP34" s="506"/>
      <c r="AQ34" s="418"/>
      <c r="AR34" s="509"/>
      <c r="AS34" s="509"/>
      <c r="AT34" s="418"/>
      <c r="AU34" s="517"/>
      <c r="AV34" s="512"/>
      <c r="AW34" s="827"/>
      <c r="AX34" s="829"/>
      <c r="AY34" s="831"/>
      <c r="AZ34" s="554"/>
      <c r="BA34" s="834"/>
      <c r="BB34" s="837"/>
      <c r="BC34" s="488"/>
      <c r="BD34" s="837"/>
      <c r="BE34" s="827"/>
      <c r="BF34" s="837"/>
      <c r="BG34" s="499"/>
      <c r="BH34" s="501"/>
      <c r="BI34" s="484"/>
      <c r="BJ34" s="484"/>
      <c r="BK34" s="484"/>
      <c r="BL34" s="416" t="s">
        <v>970</v>
      </c>
      <c r="BM34" s="495"/>
    </row>
    <row r="35" spans="1:131" s="134" customFormat="1" ht="22.5" customHeight="1" x14ac:dyDescent="0.25">
      <c r="A35" s="416"/>
      <c r="B35" s="416"/>
      <c r="C35" s="418"/>
      <c r="D35" s="416"/>
      <c r="E35" s="420"/>
      <c r="F35" s="421"/>
      <c r="G35" s="416"/>
      <c r="H35" s="416"/>
      <c r="I35" s="416"/>
      <c r="J35" s="416"/>
      <c r="K35" s="418"/>
      <c r="L35" s="420"/>
      <c r="M35" s="420"/>
      <c r="N35" s="420"/>
      <c r="O35" s="416"/>
      <c r="P35" s="467"/>
      <c r="Q35" s="470"/>
      <c r="R35" s="131" t="s">
        <v>942</v>
      </c>
      <c r="S35" s="132"/>
      <c r="T35" s="132" t="s">
        <v>898</v>
      </c>
      <c r="U35" s="459"/>
      <c r="V35" s="458"/>
      <c r="W35" s="459"/>
      <c r="X35" s="418"/>
      <c r="Y35" s="467"/>
      <c r="Z35" s="514"/>
      <c r="AA35" s="514"/>
      <c r="AB35" s="514"/>
      <c r="AC35" s="514"/>
      <c r="AD35" s="470"/>
      <c r="AE35" s="514"/>
      <c r="AF35" s="514"/>
      <c r="AG35" s="514"/>
      <c r="AH35" s="470"/>
      <c r="AI35" s="439"/>
      <c r="AJ35" s="439"/>
      <c r="AK35" s="473"/>
      <c r="AL35" s="459"/>
      <c r="AM35" s="458"/>
      <c r="AN35" s="459"/>
      <c r="AO35" s="420"/>
      <c r="AP35" s="506"/>
      <c r="AQ35" s="418"/>
      <c r="AR35" s="509"/>
      <c r="AS35" s="509"/>
      <c r="AT35" s="418"/>
      <c r="AU35" s="517"/>
      <c r="AV35" s="512"/>
      <c r="AW35" s="827"/>
      <c r="AX35" s="829"/>
      <c r="AY35" s="831"/>
      <c r="AZ35" s="554"/>
      <c r="BA35" s="834"/>
      <c r="BB35" s="837"/>
      <c r="BC35" s="488"/>
      <c r="BD35" s="837"/>
      <c r="BE35" s="827"/>
      <c r="BF35" s="837"/>
      <c r="BG35" s="500"/>
      <c r="BH35" s="502"/>
      <c r="BI35" s="478"/>
      <c r="BJ35" s="478"/>
      <c r="BK35" s="478"/>
      <c r="BL35" s="421"/>
      <c r="BM35" s="421"/>
    </row>
    <row r="36" spans="1:131" s="134" customFormat="1" ht="22.5" customHeight="1" x14ac:dyDescent="0.25">
      <c r="A36" s="416"/>
      <c r="B36" s="416"/>
      <c r="C36" s="419"/>
      <c r="D36" s="416"/>
      <c r="E36" s="420"/>
      <c r="F36" s="421"/>
      <c r="G36" s="416"/>
      <c r="H36" s="416"/>
      <c r="I36" s="416"/>
      <c r="J36" s="416"/>
      <c r="K36" s="418"/>
      <c r="L36" s="420"/>
      <c r="M36" s="420"/>
      <c r="N36" s="420"/>
      <c r="O36" s="416"/>
      <c r="P36" s="467"/>
      <c r="Q36" s="470"/>
      <c r="R36" s="131" t="s">
        <v>943</v>
      </c>
      <c r="S36" s="132" t="s">
        <v>898</v>
      </c>
      <c r="T36" s="132"/>
      <c r="U36" s="459"/>
      <c r="V36" s="458"/>
      <c r="W36" s="459"/>
      <c r="X36" s="418"/>
      <c r="Y36" s="467"/>
      <c r="Z36" s="514"/>
      <c r="AA36" s="514"/>
      <c r="AB36" s="514"/>
      <c r="AC36" s="514"/>
      <c r="AD36" s="470"/>
      <c r="AE36" s="514"/>
      <c r="AF36" s="514"/>
      <c r="AG36" s="514"/>
      <c r="AH36" s="470"/>
      <c r="AI36" s="439"/>
      <c r="AJ36" s="439"/>
      <c r="AK36" s="473"/>
      <c r="AL36" s="459"/>
      <c r="AM36" s="458"/>
      <c r="AN36" s="459"/>
      <c r="AO36" s="420"/>
      <c r="AP36" s="506"/>
      <c r="AQ36" s="418"/>
      <c r="AR36" s="509"/>
      <c r="AS36" s="509"/>
      <c r="AT36" s="418"/>
      <c r="AU36" s="517"/>
      <c r="AV36" s="512"/>
      <c r="AW36" s="827"/>
      <c r="AX36" s="829"/>
      <c r="AY36" s="831"/>
      <c r="AZ36" s="554"/>
      <c r="BA36" s="834"/>
      <c r="BB36" s="837"/>
      <c r="BC36" s="488"/>
      <c r="BD36" s="837"/>
      <c r="BE36" s="827"/>
      <c r="BF36" s="837"/>
      <c r="BG36" s="500"/>
      <c r="BH36" s="502"/>
      <c r="BI36" s="478"/>
      <c r="BJ36" s="478"/>
      <c r="BK36" s="478"/>
      <c r="BL36" s="421"/>
      <c r="BM36" s="421"/>
    </row>
    <row r="37" spans="1:131" s="134" customFormat="1" ht="22.5" customHeight="1" x14ac:dyDescent="0.25">
      <c r="A37" s="416"/>
      <c r="B37" s="416"/>
      <c r="C37" s="417" t="s">
        <v>944</v>
      </c>
      <c r="D37" s="416"/>
      <c r="E37" s="420"/>
      <c r="F37" s="421"/>
      <c r="G37" s="416"/>
      <c r="H37" s="416"/>
      <c r="I37" s="416"/>
      <c r="J37" s="416"/>
      <c r="K37" s="418"/>
      <c r="L37" s="420"/>
      <c r="M37" s="420"/>
      <c r="N37" s="420"/>
      <c r="O37" s="416"/>
      <c r="P37" s="467"/>
      <c r="Q37" s="470"/>
      <c r="R37" s="131" t="s">
        <v>945</v>
      </c>
      <c r="S37" s="132" t="s">
        <v>898</v>
      </c>
      <c r="T37" s="132"/>
      <c r="U37" s="459"/>
      <c r="V37" s="458"/>
      <c r="W37" s="459"/>
      <c r="X37" s="418"/>
      <c r="Y37" s="467"/>
      <c r="Z37" s="514"/>
      <c r="AA37" s="514"/>
      <c r="AB37" s="514"/>
      <c r="AC37" s="514"/>
      <c r="AD37" s="470"/>
      <c r="AE37" s="514"/>
      <c r="AF37" s="514"/>
      <c r="AG37" s="514"/>
      <c r="AH37" s="470"/>
      <c r="AI37" s="439"/>
      <c r="AJ37" s="439"/>
      <c r="AK37" s="473"/>
      <c r="AL37" s="459"/>
      <c r="AM37" s="458"/>
      <c r="AN37" s="459"/>
      <c r="AO37" s="420"/>
      <c r="AP37" s="506"/>
      <c r="AQ37" s="418"/>
      <c r="AR37" s="509"/>
      <c r="AS37" s="509"/>
      <c r="AT37" s="418"/>
      <c r="AU37" s="517"/>
      <c r="AV37" s="512"/>
      <c r="AW37" s="827"/>
      <c r="AX37" s="829"/>
      <c r="AY37" s="831"/>
      <c r="AZ37" s="554"/>
      <c r="BA37" s="834"/>
      <c r="BB37" s="837"/>
      <c r="BC37" s="488"/>
      <c r="BD37" s="837"/>
      <c r="BE37" s="827"/>
      <c r="BF37" s="837"/>
      <c r="BG37" s="500"/>
      <c r="BH37" s="502"/>
      <c r="BI37" s="478"/>
      <c r="BJ37" s="478"/>
      <c r="BK37" s="478"/>
      <c r="BL37" s="421"/>
      <c r="BM37" s="421"/>
    </row>
    <row r="38" spans="1:131" s="134" customFormat="1" ht="22.5" customHeight="1" x14ac:dyDescent="0.25">
      <c r="A38" s="416"/>
      <c r="B38" s="416"/>
      <c r="C38" s="418"/>
      <c r="D38" s="416"/>
      <c r="E38" s="420"/>
      <c r="F38" s="421"/>
      <c r="G38" s="416"/>
      <c r="H38" s="416"/>
      <c r="I38" s="416"/>
      <c r="J38" s="416"/>
      <c r="K38" s="418"/>
      <c r="L38" s="420"/>
      <c r="M38" s="420"/>
      <c r="N38" s="420"/>
      <c r="O38" s="416"/>
      <c r="P38" s="467"/>
      <c r="Q38" s="470"/>
      <c r="R38" s="131" t="s">
        <v>946</v>
      </c>
      <c r="S38" s="132" t="s">
        <v>898</v>
      </c>
      <c r="T38" s="132"/>
      <c r="U38" s="459"/>
      <c r="V38" s="458"/>
      <c r="W38" s="459"/>
      <c r="X38" s="418"/>
      <c r="Y38" s="467"/>
      <c r="Z38" s="514"/>
      <c r="AA38" s="514"/>
      <c r="AB38" s="514"/>
      <c r="AC38" s="514"/>
      <c r="AD38" s="470"/>
      <c r="AE38" s="514"/>
      <c r="AF38" s="514"/>
      <c r="AG38" s="514"/>
      <c r="AH38" s="470"/>
      <c r="AI38" s="439"/>
      <c r="AJ38" s="439"/>
      <c r="AK38" s="473"/>
      <c r="AL38" s="459"/>
      <c r="AM38" s="458"/>
      <c r="AN38" s="459"/>
      <c r="AO38" s="420"/>
      <c r="AP38" s="506"/>
      <c r="AQ38" s="418"/>
      <c r="AR38" s="509"/>
      <c r="AS38" s="509"/>
      <c r="AT38" s="418"/>
      <c r="AU38" s="517"/>
      <c r="AV38" s="512"/>
      <c r="AW38" s="827"/>
      <c r="AX38" s="829"/>
      <c r="AY38" s="831"/>
      <c r="AZ38" s="554"/>
      <c r="BA38" s="834"/>
      <c r="BB38" s="837"/>
      <c r="BC38" s="488"/>
      <c r="BD38" s="837"/>
      <c r="BE38" s="827"/>
      <c r="BF38" s="837"/>
      <c r="BG38" s="500"/>
      <c r="BH38" s="502"/>
      <c r="BI38" s="478"/>
      <c r="BJ38" s="478"/>
      <c r="BK38" s="478"/>
      <c r="BL38" s="421"/>
      <c r="BM38" s="421"/>
    </row>
    <row r="39" spans="1:131" s="134" customFormat="1" ht="22.5" customHeight="1" x14ac:dyDescent="0.25">
      <c r="A39" s="416"/>
      <c r="B39" s="416"/>
      <c r="C39" s="418"/>
      <c r="D39" s="416"/>
      <c r="E39" s="420"/>
      <c r="F39" s="421"/>
      <c r="G39" s="416"/>
      <c r="H39" s="416"/>
      <c r="I39" s="416"/>
      <c r="J39" s="416"/>
      <c r="K39" s="418"/>
      <c r="L39" s="420"/>
      <c r="M39" s="420"/>
      <c r="N39" s="420"/>
      <c r="O39" s="416"/>
      <c r="P39" s="467"/>
      <c r="Q39" s="470"/>
      <c r="R39" s="131" t="s">
        <v>947</v>
      </c>
      <c r="S39" s="132" t="s">
        <v>898</v>
      </c>
      <c r="T39" s="132"/>
      <c r="U39" s="459"/>
      <c r="V39" s="458"/>
      <c r="W39" s="459"/>
      <c r="X39" s="418"/>
      <c r="Y39" s="467"/>
      <c r="Z39" s="514"/>
      <c r="AA39" s="514"/>
      <c r="AB39" s="514"/>
      <c r="AC39" s="514"/>
      <c r="AD39" s="470"/>
      <c r="AE39" s="514"/>
      <c r="AF39" s="514"/>
      <c r="AG39" s="514"/>
      <c r="AH39" s="470"/>
      <c r="AI39" s="439"/>
      <c r="AJ39" s="439"/>
      <c r="AK39" s="473"/>
      <c r="AL39" s="459"/>
      <c r="AM39" s="458"/>
      <c r="AN39" s="459"/>
      <c r="AO39" s="420"/>
      <c r="AP39" s="506"/>
      <c r="AQ39" s="418"/>
      <c r="AR39" s="509"/>
      <c r="AS39" s="509"/>
      <c r="AT39" s="418"/>
      <c r="AU39" s="517"/>
      <c r="AV39" s="512"/>
      <c r="AW39" s="827"/>
      <c r="AX39" s="829"/>
      <c r="AY39" s="831"/>
      <c r="AZ39" s="554"/>
      <c r="BA39" s="834"/>
      <c r="BB39" s="837"/>
      <c r="BC39" s="488"/>
      <c r="BD39" s="837"/>
      <c r="BE39" s="827"/>
      <c r="BF39" s="837"/>
      <c r="BG39" s="500"/>
      <c r="BH39" s="502"/>
      <c r="BI39" s="478"/>
      <c r="BJ39" s="478"/>
      <c r="BK39" s="478"/>
      <c r="BL39" s="421"/>
      <c r="BM39" s="421"/>
    </row>
    <row r="40" spans="1:131" s="134" customFormat="1" ht="22.5" customHeight="1" x14ac:dyDescent="0.25">
      <c r="A40" s="416"/>
      <c r="B40" s="416"/>
      <c r="C40" s="418"/>
      <c r="D40" s="416"/>
      <c r="E40" s="420"/>
      <c r="F40" s="421"/>
      <c r="G40" s="416"/>
      <c r="H40" s="416"/>
      <c r="I40" s="416"/>
      <c r="J40" s="416"/>
      <c r="K40" s="418"/>
      <c r="L40" s="420"/>
      <c r="M40" s="420"/>
      <c r="N40" s="420"/>
      <c r="O40" s="416"/>
      <c r="P40" s="467"/>
      <c r="Q40" s="470"/>
      <c r="R40" s="131" t="s">
        <v>948</v>
      </c>
      <c r="S40" s="132" t="s">
        <v>898</v>
      </c>
      <c r="T40" s="132"/>
      <c r="U40" s="459"/>
      <c r="V40" s="458"/>
      <c r="W40" s="459"/>
      <c r="X40" s="418"/>
      <c r="Y40" s="467"/>
      <c r="Z40" s="514"/>
      <c r="AA40" s="514"/>
      <c r="AB40" s="514"/>
      <c r="AC40" s="514"/>
      <c r="AD40" s="470"/>
      <c r="AE40" s="514"/>
      <c r="AF40" s="514"/>
      <c r="AG40" s="514"/>
      <c r="AH40" s="470"/>
      <c r="AI40" s="439"/>
      <c r="AJ40" s="439"/>
      <c r="AK40" s="473"/>
      <c r="AL40" s="459"/>
      <c r="AM40" s="458"/>
      <c r="AN40" s="459"/>
      <c r="AO40" s="420"/>
      <c r="AP40" s="506"/>
      <c r="AQ40" s="418"/>
      <c r="AR40" s="509"/>
      <c r="AS40" s="509"/>
      <c r="AT40" s="418"/>
      <c r="AU40" s="517"/>
      <c r="AV40" s="512"/>
      <c r="AW40" s="827"/>
      <c r="AX40" s="829"/>
      <c r="AY40" s="831"/>
      <c r="AZ40" s="554"/>
      <c r="BA40" s="834"/>
      <c r="BB40" s="837"/>
      <c r="BC40" s="488"/>
      <c r="BD40" s="837"/>
      <c r="BE40" s="827"/>
      <c r="BF40" s="837"/>
      <c r="BG40" s="500"/>
      <c r="BH40" s="502"/>
      <c r="BI40" s="478"/>
      <c r="BJ40" s="478"/>
      <c r="BK40" s="478"/>
      <c r="BL40" s="421"/>
      <c r="BM40" s="421"/>
    </row>
    <row r="41" spans="1:131" s="134" customFormat="1" ht="22.5" customHeight="1" x14ac:dyDescent="0.25">
      <c r="A41" s="416"/>
      <c r="B41" s="416"/>
      <c r="C41" s="418"/>
      <c r="D41" s="416"/>
      <c r="E41" s="420"/>
      <c r="F41" s="421"/>
      <c r="G41" s="416"/>
      <c r="H41" s="416"/>
      <c r="I41" s="416"/>
      <c r="J41" s="416"/>
      <c r="K41" s="418"/>
      <c r="L41" s="420"/>
      <c r="M41" s="420"/>
      <c r="N41" s="420"/>
      <c r="O41" s="416"/>
      <c r="P41" s="467"/>
      <c r="Q41" s="470"/>
      <c r="R41" s="131" t="s">
        <v>949</v>
      </c>
      <c r="S41" s="132"/>
      <c r="T41" s="132" t="s">
        <v>898</v>
      </c>
      <c r="U41" s="459"/>
      <c r="V41" s="458"/>
      <c r="W41" s="459"/>
      <c r="X41" s="418"/>
      <c r="Y41" s="467"/>
      <c r="Z41" s="514"/>
      <c r="AA41" s="514"/>
      <c r="AB41" s="514"/>
      <c r="AC41" s="514"/>
      <c r="AD41" s="470"/>
      <c r="AE41" s="514"/>
      <c r="AF41" s="514"/>
      <c r="AG41" s="514"/>
      <c r="AH41" s="470"/>
      <c r="AI41" s="439"/>
      <c r="AJ41" s="439"/>
      <c r="AK41" s="473"/>
      <c r="AL41" s="459"/>
      <c r="AM41" s="458"/>
      <c r="AN41" s="459"/>
      <c r="AO41" s="420"/>
      <c r="AP41" s="506"/>
      <c r="AQ41" s="418"/>
      <c r="AR41" s="509"/>
      <c r="AS41" s="509"/>
      <c r="AT41" s="418"/>
      <c r="AU41" s="517"/>
      <c r="AV41" s="512"/>
      <c r="AW41" s="827"/>
      <c r="AX41" s="829"/>
      <c r="AY41" s="831"/>
      <c r="AZ41" s="554"/>
      <c r="BA41" s="834"/>
      <c r="BB41" s="837"/>
      <c r="BC41" s="488"/>
      <c r="BD41" s="837"/>
      <c r="BE41" s="827"/>
      <c r="BF41" s="837"/>
      <c r="BG41" s="500"/>
      <c r="BH41" s="502"/>
      <c r="BI41" s="478"/>
      <c r="BJ41" s="478"/>
      <c r="BK41" s="478"/>
      <c r="BL41" s="421"/>
      <c r="BM41" s="421"/>
    </row>
    <row r="42" spans="1:131" s="134" customFormat="1" ht="22.5" customHeight="1" x14ac:dyDescent="0.25">
      <c r="A42" s="416"/>
      <c r="B42" s="416"/>
      <c r="C42" s="418"/>
      <c r="D42" s="416"/>
      <c r="E42" s="420"/>
      <c r="F42" s="421"/>
      <c r="G42" s="416"/>
      <c r="H42" s="416"/>
      <c r="I42" s="416"/>
      <c r="J42" s="416"/>
      <c r="K42" s="418"/>
      <c r="L42" s="420"/>
      <c r="M42" s="420"/>
      <c r="N42" s="420"/>
      <c r="O42" s="416"/>
      <c r="P42" s="467"/>
      <c r="Q42" s="470"/>
      <c r="R42" s="131" t="s">
        <v>950</v>
      </c>
      <c r="S42" s="132"/>
      <c r="T42" s="132" t="s">
        <v>898</v>
      </c>
      <c r="U42" s="459"/>
      <c r="V42" s="458"/>
      <c r="W42" s="459"/>
      <c r="X42" s="418"/>
      <c r="Y42" s="467"/>
      <c r="Z42" s="514"/>
      <c r="AA42" s="514"/>
      <c r="AB42" s="514"/>
      <c r="AC42" s="514"/>
      <c r="AD42" s="470"/>
      <c r="AE42" s="514"/>
      <c r="AF42" s="514"/>
      <c r="AG42" s="514"/>
      <c r="AH42" s="470"/>
      <c r="AI42" s="439"/>
      <c r="AJ42" s="439"/>
      <c r="AK42" s="473"/>
      <c r="AL42" s="459"/>
      <c r="AM42" s="458"/>
      <c r="AN42" s="459"/>
      <c r="AO42" s="420"/>
      <c r="AP42" s="506"/>
      <c r="AQ42" s="418"/>
      <c r="AR42" s="509"/>
      <c r="AS42" s="509"/>
      <c r="AT42" s="418"/>
      <c r="AU42" s="517"/>
      <c r="AV42" s="512"/>
      <c r="AW42" s="827"/>
      <c r="AX42" s="829"/>
      <c r="AY42" s="831"/>
      <c r="AZ42" s="554"/>
      <c r="BA42" s="834"/>
      <c r="BB42" s="837"/>
      <c r="BC42" s="488"/>
      <c r="BD42" s="837"/>
      <c r="BE42" s="827"/>
      <c r="BF42" s="837"/>
      <c r="BG42" s="500"/>
      <c r="BH42" s="502"/>
      <c r="BI42" s="478"/>
      <c r="BJ42" s="478"/>
      <c r="BK42" s="478"/>
      <c r="BL42" s="421"/>
      <c r="BM42" s="421"/>
    </row>
    <row r="43" spans="1:131" s="134" customFormat="1" ht="22.5" customHeight="1" x14ac:dyDescent="0.25">
      <c r="A43" s="416"/>
      <c r="B43" s="416"/>
      <c r="C43" s="418"/>
      <c r="D43" s="416"/>
      <c r="E43" s="420"/>
      <c r="F43" s="421"/>
      <c r="G43" s="416"/>
      <c r="H43" s="416"/>
      <c r="I43" s="416"/>
      <c r="J43" s="416"/>
      <c r="K43" s="418"/>
      <c r="L43" s="420"/>
      <c r="M43" s="420"/>
      <c r="N43" s="420"/>
      <c r="O43" s="416"/>
      <c r="P43" s="467"/>
      <c r="Q43" s="470"/>
      <c r="R43" s="131" t="s">
        <v>951</v>
      </c>
      <c r="S43" s="132"/>
      <c r="T43" s="132" t="s">
        <v>898</v>
      </c>
      <c r="U43" s="459"/>
      <c r="V43" s="458"/>
      <c r="W43" s="459"/>
      <c r="X43" s="418"/>
      <c r="Y43" s="467"/>
      <c r="Z43" s="514"/>
      <c r="AA43" s="514"/>
      <c r="AB43" s="514"/>
      <c r="AC43" s="514"/>
      <c r="AD43" s="470"/>
      <c r="AE43" s="514"/>
      <c r="AF43" s="514"/>
      <c r="AG43" s="514"/>
      <c r="AH43" s="470"/>
      <c r="AI43" s="439"/>
      <c r="AJ43" s="439"/>
      <c r="AK43" s="473"/>
      <c r="AL43" s="459"/>
      <c r="AM43" s="458"/>
      <c r="AN43" s="459"/>
      <c r="AO43" s="420"/>
      <c r="AP43" s="506"/>
      <c r="AQ43" s="418"/>
      <c r="AR43" s="509"/>
      <c r="AS43" s="509"/>
      <c r="AT43" s="418"/>
      <c r="AU43" s="517"/>
      <c r="AV43" s="512"/>
      <c r="AW43" s="827"/>
      <c r="AX43" s="829"/>
      <c r="AY43" s="831"/>
      <c r="AZ43" s="554"/>
      <c r="BA43" s="834"/>
      <c r="BB43" s="837"/>
      <c r="BC43" s="488"/>
      <c r="BD43" s="837"/>
      <c r="BE43" s="827"/>
      <c r="BF43" s="837"/>
      <c r="BG43" s="500"/>
      <c r="BH43" s="502"/>
      <c r="BI43" s="478"/>
      <c r="BJ43" s="478"/>
      <c r="BK43" s="478"/>
      <c r="BL43" s="421"/>
      <c r="BM43" s="421"/>
    </row>
    <row r="44" spans="1:131" s="134" customFormat="1" ht="22.5" customHeight="1" x14ac:dyDescent="0.25">
      <c r="A44" s="416"/>
      <c r="B44" s="416"/>
      <c r="C44" s="418"/>
      <c r="D44" s="416"/>
      <c r="E44" s="420"/>
      <c r="F44" s="421"/>
      <c r="G44" s="416"/>
      <c r="H44" s="416"/>
      <c r="I44" s="416"/>
      <c r="J44" s="416"/>
      <c r="K44" s="418"/>
      <c r="L44" s="420"/>
      <c r="M44" s="420"/>
      <c r="N44" s="420"/>
      <c r="O44" s="416"/>
      <c r="P44" s="467"/>
      <c r="Q44" s="470"/>
      <c r="R44" s="131" t="s">
        <v>952</v>
      </c>
      <c r="S44" s="132"/>
      <c r="T44" s="132" t="s">
        <v>898</v>
      </c>
      <c r="U44" s="459"/>
      <c r="V44" s="458"/>
      <c r="W44" s="459"/>
      <c r="X44" s="418"/>
      <c r="Y44" s="467"/>
      <c r="Z44" s="514"/>
      <c r="AA44" s="514"/>
      <c r="AB44" s="514"/>
      <c r="AC44" s="514"/>
      <c r="AD44" s="470"/>
      <c r="AE44" s="514"/>
      <c r="AF44" s="514"/>
      <c r="AG44" s="514"/>
      <c r="AH44" s="470"/>
      <c r="AI44" s="439"/>
      <c r="AJ44" s="439"/>
      <c r="AK44" s="473"/>
      <c r="AL44" s="459"/>
      <c r="AM44" s="458"/>
      <c r="AN44" s="459"/>
      <c r="AO44" s="420"/>
      <c r="AP44" s="506"/>
      <c r="AQ44" s="418"/>
      <c r="AR44" s="509"/>
      <c r="AS44" s="509"/>
      <c r="AT44" s="418"/>
      <c r="AU44" s="517"/>
      <c r="AV44" s="512"/>
      <c r="AW44" s="827"/>
      <c r="AX44" s="829"/>
      <c r="AY44" s="831"/>
      <c r="AZ44" s="554"/>
      <c r="BA44" s="834"/>
      <c r="BB44" s="837"/>
      <c r="BC44" s="488"/>
      <c r="BD44" s="837"/>
      <c r="BE44" s="827"/>
      <c r="BF44" s="837"/>
      <c r="BG44" s="500"/>
      <c r="BH44" s="502"/>
      <c r="BI44" s="478"/>
      <c r="BJ44" s="478"/>
      <c r="BK44" s="478"/>
      <c r="BL44" s="421"/>
      <c r="BM44" s="421"/>
    </row>
    <row r="45" spans="1:131" s="134" customFormat="1" ht="22.5" customHeight="1" x14ac:dyDescent="0.25">
      <c r="A45" s="416"/>
      <c r="B45" s="416"/>
      <c r="C45" s="418"/>
      <c r="D45" s="416"/>
      <c r="E45" s="420"/>
      <c r="F45" s="421"/>
      <c r="G45" s="416"/>
      <c r="H45" s="416"/>
      <c r="I45" s="416"/>
      <c r="J45" s="416"/>
      <c r="K45" s="418"/>
      <c r="L45" s="420"/>
      <c r="M45" s="420"/>
      <c r="N45" s="420"/>
      <c r="O45" s="416"/>
      <c r="P45" s="467"/>
      <c r="Q45" s="470"/>
      <c r="R45" s="131" t="s">
        <v>953</v>
      </c>
      <c r="S45" s="132"/>
      <c r="T45" s="132" t="s">
        <v>898</v>
      </c>
      <c r="U45" s="459"/>
      <c r="V45" s="458"/>
      <c r="W45" s="459"/>
      <c r="X45" s="418"/>
      <c r="Y45" s="467"/>
      <c r="Z45" s="514"/>
      <c r="AA45" s="514"/>
      <c r="AB45" s="514"/>
      <c r="AC45" s="514"/>
      <c r="AD45" s="470"/>
      <c r="AE45" s="514"/>
      <c r="AF45" s="514"/>
      <c r="AG45" s="514"/>
      <c r="AH45" s="470"/>
      <c r="AI45" s="439"/>
      <c r="AJ45" s="439"/>
      <c r="AK45" s="473"/>
      <c r="AL45" s="459"/>
      <c r="AM45" s="458"/>
      <c r="AN45" s="459"/>
      <c r="AO45" s="420"/>
      <c r="AP45" s="506"/>
      <c r="AQ45" s="418"/>
      <c r="AR45" s="509"/>
      <c r="AS45" s="509"/>
      <c r="AT45" s="418"/>
      <c r="AU45" s="517"/>
      <c r="AV45" s="512"/>
      <c r="AW45" s="827"/>
      <c r="AX45" s="829"/>
      <c r="AY45" s="831"/>
      <c r="AZ45" s="554"/>
      <c r="BA45" s="834"/>
      <c r="BB45" s="837"/>
      <c r="BC45" s="488"/>
      <c r="BD45" s="837"/>
      <c r="BE45" s="827"/>
      <c r="BF45" s="837"/>
      <c r="BG45" s="500"/>
      <c r="BH45" s="502"/>
      <c r="BI45" s="478"/>
      <c r="BJ45" s="478"/>
      <c r="BK45" s="478"/>
      <c r="BL45" s="421"/>
      <c r="BM45" s="421"/>
    </row>
    <row r="46" spans="1:131" s="134" customFormat="1" ht="22.5" customHeight="1" x14ac:dyDescent="0.25">
      <c r="A46" s="416"/>
      <c r="B46" s="416"/>
      <c r="C46" s="419"/>
      <c r="D46" s="416"/>
      <c r="E46" s="420"/>
      <c r="F46" s="421"/>
      <c r="G46" s="416"/>
      <c r="H46" s="416"/>
      <c r="I46" s="416"/>
      <c r="J46" s="416"/>
      <c r="K46" s="419"/>
      <c r="L46" s="420"/>
      <c r="M46" s="420"/>
      <c r="N46" s="420"/>
      <c r="O46" s="416"/>
      <c r="P46" s="468"/>
      <c r="Q46" s="471"/>
      <c r="R46" s="135" t="s">
        <v>954</v>
      </c>
      <c r="S46" s="132">
        <f>COUNTA(S27:S45)</f>
        <v>9</v>
      </c>
      <c r="T46" s="132">
        <f>COUNTA(T27:T45)</f>
        <v>10</v>
      </c>
      <c r="U46" s="459"/>
      <c r="V46" s="458"/>
      <c r="W46" s="459"/>
      <c r="X46" s="419"/>
      <c r="Y46" s="468"/>
      <c r="Z46" s="515"/>
      <c r="AA46" s="515"/>
      <c r="AB46" s="515"/>
      <c r="AC46" s="515"/>
      <c r="AD46" s="471"/>
      <c r="AE46" s="515"/>
      <c r="AF46" s="515"/>
      <c r="AG46" s="515"/>
      <c r="AH46" s="471"/>
      <c r="AI46" s="440"/>
      <c r="AJ46" s="440"/>
      <c r="AK46" s="474"/>
      <c r="AL46" s="459"/>
      <c r="AM46" s="458"/>
      <c r="AN46" s="459"/>
      <c r="AO46" s="420"/>
      <c r="AP46" s="507"/>
      <c r="AQ46" s="419"/>
      <c r="AR46" s="510"/>
      <c r="AS46" s="510"/>
      <c r="AT46" s="419"/>
      <c r="AU46" s="518"/>
      <c r="AV46" s="512"/>
      <c r="AW46" s="553"/>
      <c r="AX46" s="556"/>
      <c r="AY46" s="832"/>
      <c r="AZ46" s="554"/>
      <c r="BA46" s="835"/>
      <c r="BB46" s="838"/>
      <c r="BC46" s="489"/>
      <c r="BD46" s="838"/>
      <c r="BE46" s="553"/>
      <c r="BF46" s="838"/>
      <c r="BG46" s="500"/>
      <c r="BH46" s="502"/>
      <c r="BI46" s="478"/>
      <c r="BJ46" s="478"/>
      <c r="BK46" s="478"/>
      <c r="BL46" s="421"/>
      <c r="BM46" s="421"/>
    </row>
    <row r="47" spans="1:131" s="138" customFormat="1" ht="22.5" customHeight="1" x14ac:dyDescent="0.25">
      <c r="A47" s="420">
        <v>16</v>
      </c>
      <c r="B47" s="420" t="s">
        <v>10</v>
      </c>
      <c r="C47" s="430" t="s">
        <v>971</v>
      </c>
      <c r="D47" s="420" t="s">
        <v>972</v>
      </c>
      <c r="E47" s="420" t="s">
        <v>973</v>
      </c>
      <c r="F47" s="433" t="s">
        <v>974</v>
      </c>
      <c r="G47" s="420" t="s">
        <v>898</v>
      </c>
      <c r="H47" s="420" t="s">
        <v>898</v>
      </c>
      <c r="I47" s="420" t="s">
        <v>898</v>
      </c>
      <c r="J47" s="420" t="s">
        <v>898</v>
      </c>
      <c r="K47" s="420" t="s">
        <v>975</v>
      </c>
      <c r="L47" s="420" t="s">
        <v>976</v>
      </c>
      <c r="M47" s="420" t="s">
        <v>977</v>
      </c>
      <c r="N47" s="420" t="s">
        <v>902</v>
      </c>
      <c r="O47" s="420" t="s">
        <v>903</v>
      </c>
      <c r="P47" s="524"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Rara vez</v>
      </c>
      <c r="Q47" s="527">
        <f>IF(P47="Casi seguro",100%,IF(P47="Probable",80%,IF(P47="Posible",60%,IF(P47="Improbable",40%,IF(P47="Rara vez",20%,0)))))</f>
        <v>0.2</v>
      </c>
      <c r="R47" s="136" t="s">
        <v>904</v>
      </c>
      <c r="S47" s="137" t="s">
        <v>898</v>
      </c>
      <c r="T47" s="137"/>
      <c r="U47" s="529" t="str">
        <f>IF(S66&lt;=5,"Moderado",IF(S66&lt;=11,"Mayor","Catastrofico"))</f>
        <v>Mayor</v>
      </c>
      <c r="V47" s="531">
        <f>IF(U47=0,0,IF(U47="Moderado",60%,IF(U47="Mayor",80%,100%)))</f>
        <v>0.8</v>
      </c>
      <c r="W47" s="533" t="s">
        <v>905</v>
      </c>
      <c r="X47" s="433" t="s">
        <v>978</v>
      </c>
      <c r="Y47" s="524" t="str">
        <f>IF(Z47="Preventivo","X",IF(Z47="Detectivo","X","X "))</f>
        <v>X</v>
      </c>
      <c r="Z47" s="525" t="s">
        <v>907</v>
      </c>
      <c r="AA47" s="525">
        <f>IF(Z47="","",IF(Z47="Preventivo",25%,15%))</f>
        <v>0.25</v>
      </c>
      <c r="AB47" s="525" t="s">
        <v>12</v>
      </c>
      <c r="AC47" s="525">
        <f>IF(AB47="Automatico",25%,15%)</f>
        <v>0.15</v>
      </c>
      <c r="AD47" s="527">
        <f>AA47+AC47</f>
        <v>0.4</v>
      </c>
      <c r="AE47" s="525" t="s">
        <v>5</v>
      </c>
      <c r="AF47" s="525" t="s">
        <v>6</v>
      </c>
      <c r="AG47" s="525" t="s">
        <v>7</v>
      </c>
      <c r="AH47" s="527">
        <f>Q47-(Q47*AD47)</f>
        <v>0.12</v>
      </c>
      <c r="AI47" s="519" t="str">
        <f>IF(AJ47=0,"Defina la frecuencia",IF(AJ47=20%,"Rara vez",IF(AJ47=40%,"Improbable",IF(AJ47=60%,"Posible",IF(AJ47=80%,"Probable","Casi seguro")))))</f>
        <v>Rara vez</v>
      </c>
      <c r="AJ47" s="519">
        <f>IF(AH47&lt;20%,20%,IF(AH47&lt;40%,40%,IF(AH47&lt;60%,60%,IF(AH47&lt;80%,80%,100%))))</f>
        <v>0.2</v>
      </c>
      <c r="AK47" s="521">
        <f>VALUE(AJ47)</f>
        <v>0.2</v>
      </c>
      <c r="AL47" s="523" t="str">
        <f>U47</f>
        <v>Mayor</v>
      </c>
      <c r="AM47" s="560">
        <f>V47</f>
        <v>0.8</v>
      </c>
      <c r="AN47" s="561" t="s">
        <v>905</v>
      </c>
      <c r="AO47" s="420" t="s">
        <v>908</v>
      </c>
      <c r="AP47" s="433" t="s">
        <v>979</v>
      </c>
      <c r="AQ47" s="430" t="s">
        <v>980</v>
      </c>
      <c r="AR47" s="563">
        <v>45291</v>
      </c>
      <c r="AS47" s="485" t="s">
        <v>981</v>
      </c>
      <c r="AT47" s="430" t="s">
        <v>9</v>
      </c>
      <c r="AU47" s="557" t="s">
        <v>981</v>
      </c>
      <c r="AV47" s="566" t="s">
        <v>982</v>
      </c>
      <c r="AW47" s="550" t="s">
        <v>983</v>
      </c>
      <c r="AX47" s="558">
        <v>1</v>
      </c>
      <c r="AY47" s="549" t="s">
        <v>984</v>
      </c>
      <c r="AZ47" s="395" t="s">
        <v>985</v>
      </c>
      <c r="BA47" s="397">
        <v>1</v>
      </c>
      <c r="BB47" s="552" t="s">
        <v>986</v>
      </c>
      <c r="BC47" s="553"/>
      <c r="BD47" s="556"/>
      <c r="BE47" s="541" t="s">
        <v>987</v>
      </c>
      <c r="BF47" s="543" t="s">
        <v>988</v>
      </c>
      <c r="BG47" s="545"/>
      <c r="BH47" s="547" t="s">
        <v>989</v>
      </c>
      <c r="BI47" s="536" t="s">
        <v>11</v>
      </c>
      <c r="BJ47" s="536"/>
      <c r="BK47" s="536" t="s">
        <v>921</v>
      </c>
      <c r="BL47" s="430" t="s">
        <v>990</v>
      </c>
      <c r="BM47" s="521">
        <v>1</v>
      </c>
      <c r="DK47" s="139"/>
      <c r="DL47" s="139"/>
      <c r="DM47" s="139"/>
      <c r="DN47" s="139"/>
      <c r="DO47" s="139"/>
      <c r="DP47" s="139"/>
      <c r="DQ47" s="139"/>
      <c r="DR47" s="139"/>
      <c r="DS47" s="139"/>
      <c r="DT47" s="139"/>
      <c r="DU47" s="139"/>
      <c r="DV47" s="139"/>
      <c r="DW47" s="139"/>
      <c r="DX47" s="139"/>
      <c r="DY47" s="139"/>
      <c r="DZ47" s="139"/>
      <c r="EA47" s="139"/>
    </row>
    <row r="48" spans="1:131" s="138" customFormat="1" ht="22.5" customHeight="1" x14ac:dyDescent="0.25">
      <c r="A48" s="420"/>
      <c r="B48" s="420"/>
      <c r="C48" s="431"/>
      <c r="D48" s="420"/>
      <c r="E48" s="420"/>
      <c r="F48" s="433"/>
      <c r="G48" s="420"/>
      <c r="H48" s="420"/>
      <c r="I48" s="420"/>
      <c r="J48" s="420"/>
      <c r="K48" s="420"/>
      <c r="L48" s="420"/>
      <c r="M48" s="420"/>
      <c r="N48" s="420"/>
      <c r="O48" s="420"/>
      <c r="P48" s="535"/>
      <c r="Q48" s="528"/>
      <c r="R48" s="136" t="s">
        <v>923</v>
      </c>
      <c r="S48" s="137" t="s">
        <v>898</v>
      </c>
      <c r="T48" s="137"/>
      <c r="U48" s="529"/>
      <c r="V48" s="531"/>
      <c r="W48" s="533"/>
      <c r="X48" s="433"/>
      <c r="Y48" s="535"/>
      <c r="Z48" s="526"/>
      <c r="AA48" s="526"/>
      <c r="AB48" s="526"/>
      <c r="AC48" s="526"/>
      <c r="AD48" s="528"/>
      <c r="AE48" s="526"/>
      <c r="AF48" s="526"/>
      <c r="AG48" s="526"/>
      <c r="AH48" s="528"/>
      <c r="AI48" s="520"/>
      <c r="AJ48" s="520"/>
      <c r="AK48" s="522"/>
      <c r="AL48" s="523"/>
      <c r="AM48" s="560"/>
      <c r="AN48" s="561"/>
      <c r="AO48" s="420"/>
      <c r="AP48" s="433"/>
      <c r="AQ48" s="431"/>
      <c r="AR48" s="564"/>
      <c r="AS48" s="538"/>
      <c r="AT48" s="431"/>
      <c r="AU48" s="557"/>
      <c r="AV48" s="566"/>
      <c r="AW48" s="550"/>
      <c r="AX48" s="558"/>
      <c r="AY48" s="549"/>
      <c r="AZ48" s="395"/>
      <c r="BA48" s="398"/>
      <c r="BB48" s="552"/>
      <c r="BC48" s="554"/>
      <c r="BD48" s="554"/>
      <c r="BE48" s="541"/>
      <c r="BF48" s="543"/>
      <c r="BG48" s="545"/>
      <c r="BH48" s="548"/>
      <c r="BI48" s="537"/>
      <c r="BJ48" s="537"/>
      <c r="BK48" s="537"/>
      <c r="BL48" s="431"/>
      <c r="BM48" s="522"/>
      <c r="DK48" s="139"/>
      <c r="DL48" s="139"/>
      <c r="DM48" s="139"/>
      <c r="DN48" s="139"/>
      <c r="DO48" s="139"/>
      <c r="DP48" s="139"/>
      <c r="DQ48" s="139"/>
      <c r="DR48" s="139"/>
      <c r="DS48" s="139"/>
      <c r="DT48" s="139"/>
      <c r="DU48" s="139"/>
      <c r="DV48" s="139"/>
      <c r="DW48" s="139"/>
      <c r="DX48" s="139"/>
      <c r="DY48" s="139"/>
      <c r="DZ48" s="139"/>
      <c r="EA48" s="139"/>
    </row>
    <row r="49" spans="1:131" s="138" customFormat="1" ht="22.5" customHeight="1" x14ac:dyDescent="0.25">
      <c r="A49" s="420"/>
      <c r="B49" s="420"/>
      <c r="C49" s="431"/>
      <c r="D49" s="420"/>
      <c r="E49" s="420"/>
      <c r="F49" s="433"/>
      <c r="G49" s="420"/>
      <c r="H49" s="420"/>
      <c r="I49" s="420"/>
      <c r="J49" s="420"/>
      <c r="K49" s="420"/>
      <c r="L49" s="420"/>
      <c r="M49" s="420"/>
      <c r="N49" s="420"/>
      <c r="O49" s="420"/>
      <c r="P49" s="535"/>
      <c r="Q49" s="528"/>
      <c r="R49" s="136" t="s">
        <v>924</v>
      </c>
      <c r="S49" s="137"/>
      <c r="T49" s="137" t="s">
        <v>898</v>
      </c>
      <c r="U49" s="529"/>
      <c r="V49" s="531"/>
      <c r="W49" s="533"/>
      <c r="X49" s="433"/>
      <c r="Y49" s="535"/>
      <c r="Z49" s="526"/>
      <c r="AA49" s="526"/>
      <c r="AB49" s="526"/>
      <c r="AC49" s="526"/>
      <c r="AD49" s="528"/>
      <c r="AE49" s="526"/>
      <c r="AF49" s="526"/>
      <c r="AG49" s="526"/>
      <c r="AH49" s="528"/>
      <c r="AI49" s="520"/>
      <c r="AJ49" s="520"/>
      <c r="AK49" s="522"/>
      <c r="AL49" s="523"/>
      <c r="AM49" s="560"/>
      <c r="AN49" s="561"/>
      <c r="AO49" s="420"/>
      <c r="AP49" s="433"/>
      <c r="AQ49" s="431"/>
      <c r="AR49" s="564"/>
      <c r="AS49" s="538"/>
      <c r="AT49" s="431"/>
      <c r="AU49" s="557"/>
      <c r="AV49" s="566"/>
      <c r="AW49" s="550"/>
      <c r="AX49" s="558"/>
      <c r="AY49" s="549"/>
      <c r="AZ49" s="395"/>
      <c r="BA49" s="398"/>
      <c r="BB49" s="552"/>
      <c r="BC49" s="554"/>
      <c r="BD49" s="554"/>
      <c r="BE49" s="541"/>
      <c r="BF49" s="543"/>
      <c r="BG49" s="545"/>
      <c r="BH49" s="548"/>
      <c r="BI49" s="537"/>
      <c r="BJ49" s="537"/>
      <c r="BK49" s="537"/>
      <c r="BL49" s="431"/>
      <c r="BM49" s="522"/>
      <c r="DK49" s="139"/>
      <c r="DL49" s="139"/>
      <c r="DM49" s="139"/>
      <c r="DN49" s="139"/>
      <c r="DO49" s="139"/>
      <c r="DP49" s="139"/>
      <c r="DQ49" s="139"/>
      <c r="DR49" s="139"/>
      <c r="DS49" s="139"/>
      <c r="DT49" s="139"/>
      <c r="DU49" s="139"/>
      <c r="DV49" s="139"/>
      <c r="DW49" s="139"/>
      <c r="DX49" s="139"/>
      <c r="DY49" s="139"/>
      <c r="DZ49" s="139"/>
      <c r="EA49" s="139"/>
    </row>
    <row r="50" spans="1:131" s="138" customFormat="1" ht="22.5" customHeight="1" x14ac:dyDescent="0.25">
      <c r="A50" s="420"/>
      <c r="B50" s="420"/>
      <c r="C50" s="431"/>
      <c r="D50" s="420"/>
      <c r="E50" s="420"/>
      <c r="F50" s="433"/>
      <c r="G50" s="420"/>
      <c r="H50" s="420"/>
      <c r="I50" s="420"/>
      <c r="J50" s="420"/>
      <c r="K50" s="420"/>
      <c r="L50" s="420"/>
      <c r="M50" s="420"/>
      <c r="N50" s="420"/>
      <c r="O50" s="420"/>
      <c r="P50" s="535"/>
      <c r="Q50" s="528"/>
      <c r="R50" s="136" t="s">
        <v>925</v>
      </c>
      <c r="S50" s="137"/>
      <c r="T50" s="137" t="s">
        <v>898</v>
      </c>
      <c r="U50" s="529"/>
      <c r="V50" s="531"/>
      <c r="W50" s="533"/>
      <c r="X50" s="433"/>
      <c r="Y50" s="535"/>
      <c r="Z50" s="526"/>
      <c r="AA50" s="526"/>
      <c r="AB50" s="526"/>
      <c r="AC50" s="526"/>
      <c r="AD50" s="528"/>
      <c r="AE50" s="526"/>
      <c r="AF50" s="526"/>
      <c r="AG50" s="526"/>
      <c r="AH50" s="528"/>
      <c r="AI50" s="520"/>
      <c r="AJ50" s="520"/>
      <c r="AK50" s="522"/>
      <c r="AL50" s="523"/>
      <c r="AM50" s="560"/>
      <c r="AN50" s="561"/>
      <c r="AO50" s="420"/>
      <c r="AP50" s="433"/>
      <c r="AQ50" s="431"/>
      <c r="AR50" s="564"/>
      <c r="AS50" s="538"/>
      <c r="AT50" s="431"/>
      <c r="AU50" s="557"/>
      <c r="AV50" s="566"/>
      <c r="AW50" s="550"/>
      <c r="AX50" s="558"/>
      <c r="AY50" s="549"/>
      <c r="AZ50" s="395"/>
      <c r="BA50" s="398"/>
      <c r="BB50" s="552"/>
      <c r="BC50" s="554"/>
      <c r="BD50" s="554"/>
      <c r="BE50" s="541"/>
      <c r="BF50" s="543"/>
      <c r="BG50" s="545"/>
      <c r="BH50" s="548"/>
      <c r="BI50" s="537"/>
      <c r="BJ50" s="537"/>
      <c r="BK50" s="537"/>
      <c r="BL50" s="431"/>
      <c r="BM50" s="522"/>
      <c r="DK50" s="139"/>
      <c r="DL50" s="139"/>
      <c r="DM50" s="139"/>
      <c r="DN50" s="139"/>
      <c r="DO50" s="139"/>
      <c r="DP50" s="139"/>
      <c r="DQ50" s="139"/>
      <c r="DR50" s="139"/>
      <c r="DS50" s="139"/>
      <c r="DT50" s="139"/>
      <c r="DU50" s="139"/>
      <c r="DV50" s="139"/>
      <c r="DW50" s="139"/>
      <c r="DX50" s="139"/>
      <c r="DY50" s="139"/>
      <c r="DZ50" s="139"/>
      <c r="EA50" s="139"/>
    </row>
    <row r="51" spans="1:131" s="138" customFormat="1" ht="22.5" customHeight="1" x14ac:dyDescent="0.25">
      <c r="A51" s="420"/>
      <c r="B51" s="420"/>
      <c r="C51" s="431"/>
      <c r="D51" s="420"/>
      <c r="E51" s="420"/>
      <c r="F51" s="433"/>
      <c r="G51" s="420"/>
      <c r="H51" s="420"/>
      <c r="I51" s="420"/>
      <c r="J51" s="420"/>
      <c r="K51" s="420"/>
      <c r="L51" s="420"/>
      <c r="M51" s="420"/>
      <c r="N51" s="420"/>
      <c r="O51" s="420"/>
      <c r="P51" s="535"/>
      <c r="Q51" s="528"/>
      <c r="R51" s="136" t="s">
        <v>926</v>
      </c>
      <c r="S51" s="137" t="s">
        <v>898</v>
      </c>
      <c r="T51" s="137"/>
      <c r="U51" s="529"/>
      <c r="V51" s="531"/>
      <c r="W51" s="533"/>
      <c r="X51" s="433"/>
      <c r="Y51" s="535"/>
      <c r="Z51" s="526"/>
      <c r="AA51" s="526"/>
      <c r="AB51" s="526"/>
      <c r="AC51" s="526"/>
      <c r="AD51" s="528"/>
      <c r="AE51" s="526"/>
      <c r="AF51" s="526"/>
      <c r="AG51" s="526"/>
      <c r="AH51" s="528"/>
      <c r="AI51" s="520"/>
      <c r="AJ51" s="520"/>
      <c r="AK51" s="522"/>
      <c r="AL51" s="523"/>
      <c r="AM51" s="560"/>
      <c r="AN51" s="561"/>
      <c r="AO51" s="420"/>
      <c r="AP51" s="433"/>
      <c r="AQ51" s="431"/>
      <c r="AR51" s="564"/>
      <c r="AS51" s="538"/>
      <c r="AT51" s="431"/>
      <c r="AU51" s="557"/>
      <c r="AV51" s="566"/>
      <c r="AW51" s="550"/>
      <c r="AX51" s="558"/>
      <c r="AY51" s="549"/>
      <c r="AZ51" s="395"/>
      <c r="BA51" s="398"/>
      <c r="BB51" s="552"/>
      <c r="BC51" s="554"/>
      <c r="BD51" s="554"/>
      <c r="BE51" s="541"/>
      <c r="BF51" s="543"/>
      <c r="BG51" s="545"/>
      <c r="BH51" s="548"/>
      <c r="BI51" s="537"/>
      <c r="BJ51" s="537"/>
      <c r="BK51" s="537"/>
      <c r="BL51" s="431"/>
      <c r="BM51" s="522"/>
      <c r="DK51" s="139"/>
      <c r="DL51" s="139"/>
      <c r="DM51" s="139"/>
      <c r="DN51" s="139"/>
      <c r="DO51" s="139"/>
      <c r="DP51" s="139"/>
      <c r="DQ51" s="139"/>
      <c r="DR51" s="139"/>
      <c r="DS51" s="139"/>
      <c r="DT51" s="139"/>
      <c r="DU51" s="139"/>
      <c r="DV51" s="139"/>
      <c r="DW51" s="139"/>
      <c r="DX51" s="139"/>
      <c r="DY51" s="139"/>
      <c r="DZ51" s="139"/>
      <c r="EA51" s="139"/>
    </row>
    <row r="52" spans="1:131" s="138" customFormat="1" ht="22.5" customHeight="1" x14ac:dyDescent="0.25">
      <c r="A52" s="420"/>
      <c r="B52" s="420"/>
      <c r="C52" s="431"/>
      <c r="D52" s="420"/>
      <c r="E52" s="420"/>
      <c r="F52" s="433"/>
      <c r="G52" s="420"/>
      <c r="H52" s="420"/>
      <c r="I52" s="420"/>
      <c r="J52" s="420"/>
      <c r="K52" s="420"/>
      <c r="L52" s="420"/>
      <c r="M52" s="420"/>
      <c r="N52" s="420"/>
      <c r="O52" s="420"/>
      <c r="P52" s="535"/>
      <c r="Q52" s="528"/>
      <c r="R52" s="136" t="s">
        <v>927</v>
      </c>
      <c r="S52" s="137" t="s">
        <v>898</v>
      </c>
      <c r="T52" s="137"/>
      <c r="U52" s="529"/>
      <c r="V52" s="531"/>
      <c r="W52" s="533"/>
      <c r="X52" s="433"/>
      <c r="Y52" s="535"/>
      <c r="Z52" s="526"/>
      <c r="AA52" s="526"/>
      <c r="AB52" s="526"/>
      <c r="AC52" s="526"/>
      <c r="AD52" s="528"/>
      <c r="AE52" s="526"/>
      <c r="AF52" s="526"/>
      <c r="AG52" s="526"/>
      <c r="AH52" s="528"/>
      <c r="AI52" s="520"/>
      <c r="AJ52" s="520"/>
      <c r="AK52" s="522"/>
      <c r="AL52" s="523"/>
      <c r="AM52" s="560"/>
      <c r="AN52" s="561"/>
      <c r="AO52" s="420"/>
      <c r="AP52" s="433"/>
      <c r="AQ52" s="431"/>
      <c r="AR52" s="564"/>
      <c r="AS52" s="538"/>
      <c r="AT52" s="431"/>
      <c r="AU52" s="557"/>
      <c r="AV52" s="566"/>
      <c r="AW52" s="550"/>
      <c r="AX52" s="558"/>
      <c r="AY52" s="549"/>
      <c r="AZ52" s="395"/>
      <c r="BA52" s="398"/>
      <c r="BB52" s="552"/>
      <c r="BC52" s="554"/>
      <c r="BD52" s="554"/>
      <c r="BE52" s="541"/>
      <c r="BF52" s="543"/>
      <c r="BG52" s="545"/>
      <c r="BH52" s="548"/>
      <c r="BI52" s="537"/>
      <c r="BJ52" s="537"/>
      <c r="BK52" s="537"/>
      <c r="BL52" s="431"/>
      <c r="BM52" s="522"/>
      <c r="DK52" s="139"/>
      <c r="DL52" s="139"/>
      <c r="DM52" s="139"/>
      <c r="DN52" s="139"/>
      <c r="DO52" s="139"/>
      <c r="DP52" s="139"/>
      <c r="DQ52" s="139"/>
      <c r="DR52" s="139"/>
      <c r="DS52" s="139"/>
      <c r="DT52" s="139"/>
      <c r="DU52" s="139"/>
      <c r="DV52" s="139"/>
      <c r="DW52" s="139"/>
      <c r="DX52" s="139"/>
      <c r="DY52" s="139"/>
      <c r="DZ52" s="139"/>
      <c r="EA52" s="139"/>
    </row>
    <row r="53" spans="1:131" s="138" customFormat="1" ht="22.5" customHeight="1" x14ac:dyDescent="0.25">
      <c r="A53" s="420"/>
      <c r="B53" s="420"/>
      <c r="C53" s="431"/>
      <c r="D53" s="420"/>
      <c r="E53" s="420"/>
      <c r="F53" s="433"/>
      <c r="G53" s="420"/>
      <c r="H53" s="420"/>
      <c r="I53" s="420"/>
      <c r="J53" s="420"/>
      <c r="K53" s="420"/>
      <c r="L53" s="420"/>
      <c r="M53" s="420"/>
      <c r="N53" s="420"/>
      <c r="O53" s="420"/>
      <c r="P53" s="535"/>
      <c r="Q53" s="528"/>
      <c r="R53" s="136" t="s">
        <v>928</v>
      </c>
      <c r="S53" s="137" t="s">
        <v>898</v>
      </c>
      <c r="T53" s="137"/>
      <c r="U53" s="529"/>
      <c r="V53" s="531"/>
      <c r="W53" s="533"/>
      <c r="X53" s="433"/>
      <c r="Y53" s="535"/>
      <c r="Z53" s="526"/>
      <c r="AA53" s="526"/>
      <c r="AB53" s="526"/>
      <c r="AC53" s="526"/>
      <c r="AD53" s="528"/>
      <c r="AE53" s="526"/>
      <c r="AF53" s="526"/>
      <c r="AG53" s="526"/>
      <c r="AH53" s="528"/>
      <c r="AI53" s="520"/>
      <c r="AJ53" s="520"/>
      <c r="AK53" s="522"/>
      <c r="AL53" s="523"/>
      <c r="AM53" s="560"/>
      <c r="AN53" s="561"/>
      <c r="AO53" s="420"/>
      <c r="AP53" s="433"/>
      <c r="AQ53" s="431"/>
      <c r="AR53" s="564"/>
      <c r="AS53" s="538"/>
      <c r="AT53" s="431"/>
      <c r="AU53" s="557"/>
      <c r="AV53" s="566"/>
      <c r="AW53" s="550"/>
      <c r="AX53" s="558"/>
      <c r="AY53" s="549"/>
      <c r="AZ53" s="395"/>
      <c r="BA53" s="398"/>
      <c r="BB53" s="552"/>
      <c r="BC53" s="554"/>
      <c r="BD53" s="554"/>
      <c r="BE53" s="541"/>
      <c r="BF53" s="543"/>
      <c r="BG53" s="545"/>
      <c r="BH53" s="548"/>
      <c r="BI53" s="537"/>
      <c r="BJ53" s="537"/>
      <c r="BK53" s="537"/>
      <c r="BL53" s="431"/>
      <c r="BM53" s="522"/>
      <c r="DK53" s="139"/>
      <c r="DL53" s="139"/>
      <c r="DM53" s="139"/>
      <c r="DN53" s="139"/>
      <c r="DO53" s="139"/>
      <c r="DP53" s="139"/>
      <c r="DQ53" s="139"/>
      <c r="DR53" s="139"/>
      <c r="DS53" s="139"/>
      <c r="DT53" s="139"/>
      <c r="DU53" s="139"/>
      <c r="DV53" s="139"/>
      <c r="DW53" s="139"/>
      <c r="DX53" s="139"/>
      <c r="DY53" s="139"/>
      <c r="DZ53" s="139"/>
      <c r="EA53" s="139"/>
    </row>
    <row r="54" spans="1:131" s="138" customFormat="1" ht="22.5" customHeight="1" x14ac:dyDescent="0.25">
      <c r="A54" s="420"/>
      <c r="B54" s="420"/>
      <c r="C54" s="431"/>
      <c r="D54" s="420"/>
      <c r="E54" s="420"/>
      <c r="F54" s="433"/>
      <c r="G54" s="420"/>
      <c r="H54" s="420"/>
      <c r="I54" s="420"/>
      <c r="J54" s="420"/>
      <c r="K54" s="420"/>
      <c r="L54" s="420"/>
      <c r="M54" s="420"/>
      <c r="N54" s="420"/>
      <c r="O54" s="420"/>
      <c r="P54" s="535"/>
      <c r="Q54" s="528"/>
      <c r="R54" s="136" t="s">
        <v>929</v>
      </c>
      <c r="S54" s="137"/>
      <c r="T54" s="137" t="s">
        <v>898</v>
      </c>
      <c r="U54" s="529"/>
      <c r="V54" s="531"/>
      <c r="W54" s="533"/>
      <c r="X54" s="433"/>
      <c r="Y54" s="535"/>
      <c r="Z54" s="526"/>
      <c r="AA54" s="526"/>
      <c r="AB54" s="526"/>
      <c r="AC54" s="526"/>
      <c r="AD54" s="528"/>
      <c r="AE54" s="526"/>
      <c r="AF54" s="526"/>
      <c r="AG54" s="526"/>
      <c r="AH54" s="528"/>
      <c r="AI54" s="520"/>
      <c r="AJ54" s="520"/>
      <c r="AK54" s="522"/>
      <c r="AL54" s="523"/>
      <c r="AM54" s="560"/>
      <c r="AN54" s="561"/>
      <c r="AO54" s="420"/>
      <c r="AP54" s="433"/>
      <c r="AQ54" s="431"/>
      <c r="AR54" s="564"/>
      <c r="AS54" s="538"/>
      <c r="AT54" s="431"/>
      <c r="AU54" s="557"/>
      <c r="AV54" s="566"/>
      <c r="AW54" s="550"/>
      <c r="AX54" s="558"/>
      <c r="AY54" s="549"/>
      <c r="AZ54" s="395"/>
      <c r="BA54" s="398"/>
      <c r="BB54" s="552"/>
      <c r="BC54" s="554"/>
      <c r="BD54" s="554"/>
      <c r="BE54" s="541"/>
      <c r="BF54" s="543"/>
      <c r="BG54" s="545"/>
      <c r="BH54" s="548"/>
      <c r="BI54" s="537"/>
      <c r="BJ54" s="537"/>
      <c r="BK54" s="537"/>
      <c r="BL54" s="431"/>
      <c r="BM54" s="522"/>
      <c r="DK54" s="139"/>
      <c r="DL54" s="139"/>
      <c r="DM54" s="139"/>
      <c r="DN54" s="139"/>
      <c r="DO54" s="139"/>
      <c r="DP54" s="139"/>
      <c r="DQ54" s="139"/>
      <c r="DR54" s="139"/>
      <c r="DS54" s="139"/>
      <c r="DT54" s="139"/>
      <c r="DU54" s="139"/>
      <c r="DV54" s="139"/>
      <c r="DW54" s="139"/>
      <c r="DX54" s="139"/>
      <c r="DY54" s="139"/>
      <c r="DZ54" s="139"/>
      <c r="EA54" s="139"/>
    </row>
    <row r="55" spans="1:131" s="138" customFormat="1" ht="22.5" customHeight="1" x14ac:dyDescent="0.25">
      <c r="A55" s="420"/>
      <c r="B55" s="420"/>
      <c r="C55" s="498"/>
      <c r="D55" s="420"/>
      <c r="E55" s="420"/>
      <c r="F55" s="433"/>
      <c r="G55" s="420"/>
      <c r="H55" s="420"/>
      <c r="I55" s="420"/>
      <c r="J55" s="420"/>
      <c r="K55" s="420"/>
      <c r="L55" s="420"/>
      <c r="M55" s="420"/>
      <c r="N55" s="420"/>
      <c r="O55" s="420"/>
      <c r="P55" s="535"/>
      <c r="Q55" s="528"/>
      <c r="R55" s="136" t="s">
        <v>942</v>
      </c>
      <c r="S55" s="137" t="s">
        <v>898</v>
      </c>
      <c r="T55" s="137"/>
      <c r="U55" s="529"/>
      <c r="V55" s="531"/>
      <c r="W55" s="533"/>
      <c r="X55" s="433"/>
      <c r="Y55" s="535"/>
      <c r="Z55" s="526"/>
      <c r="AA55" s="526"/>
      <c r="AB55" s="526"/>
      <c r="AC55" s="526"/>
      <c r="AD55" s="528"/>
      <c r="AE55" s="526"/>
      <c r="AF55" s="526"/>
      <c r="AG55" s="526"/>
      <c r="AH55" s="528"/>
      <c r="AI55" s="520"/>
      <c r="AJ55" s="520"/>
      <c r="AK55" s="522"/>
      <c r="AL55" s="523"/>
      <c r="AM55" s="560"/>
      <c r="AN55" s="561"/>
      <c r="AO55" s="420"/>
      <c r="AP55" s="433"/>
      <c r="AQ55" s="431"/>
      <c r="AR55" s="564"/>
      <c r="AS55" s="538"/>
      <c r="AT55" s="431"/>
      <c r="AU55" s="557"/>
      <c r="AV55" s="566"/>
      <c r="AW55" s="550"/>
      <c r="AX55" s="558"/>
      <c r="AY55" s="549"/>
      <c r="AZ55" s="395"/>
      <c r="BA55" s="398"/>
      <c r="BB55" s="552"/>
      <c r="BC55" s="554"/>
      <c r="BD55" s="554"/>
      <c r="BE55" s="541"/>
      <c r="BF55" s="543"/>
      <c r="BG55" s="545"/>
      <c r="BH55" s="548"/>
      <c r="BI55" s="537"/>
      <c r="BJ55" s="537"/>
      <c r="BK55" s="537"/>
      <c r="BL55" s="431"/>
      <c r="BM55" s="522"/>
      <c r="DK55" s="139"/>
      <c r="DL55" s="139"/>
      <c r="DM55" s="139"/>
      <c r="DN55" s="139"/>
      <c r="DO55" s="139"/>
      <c r="DP55" s="139"/>
      <c r="DQ55" s="139"/>
      <c r="DR55" s="139"/>
      <c r="DS55" s="139"/>
      <c r="DT55" s="139"/>
      <c r="DU55" s="139"/>
      <c r="DV55" s="139"/>
      <c r="DW55" s="139"/>
      <c r="DX55" s="139"/>
      <c r="DY55" s="139"/>
      <c r="DZ55" s="139"/>
      <c r="EA55" s="139"/>
    </row>
    <row r="56" spans="1:131" s="138" customFormat="1" ht="22.5" customHeight="1" x14ac:dyDescent="0.25">
      <c r="A56" s="420"/>
      <c r="B56" s="420"/>
      <c r="C56" s="430" t="s">
        <v>991</v>
      </c>
      <c r="D56" s="420"/>
      <c r="E56" s="420"/>
      <c r="F56" s="433"/>
      <c r="G56" s="420"/>
      <c r="H56" s="420"/>
      <c r="I56" s="420"/>
      <c r="J56" s="420"/>
      <c r="K56" s="420"/>
      <c r="L56" s="420"/>
      <c r="M56" s="420"/>
      <c r="N56" s="420"/>
      <c r="O56" s="420"/>
      <c r="P56" s="535"/>
      <c r="Q56" s="528"/>
      <c r="R56" s="136" t="s">
        <v>943</v>
      </c>
      <c r="S56" s="137" t="s">
        <v>898</v>
      </c>
      <c r="T56" s="137"/>
      <c r="U56" s="529"/>
      <c r="V56" s="531"/>
      <c r="W56" s="533"/>
      <c r="X56" s="433"/>
      <c r="Y56" s="535"/>
      <c r="Z56" s="526"/>
      <c r="AA56" s="526"/>
      <c r="AB56" s="526"/>
      <c r="AC56" s="526"/>
      <c r="AD56" s="528"/>
      <c r="AE56" s="526"/>
      <c r="AF56" s="526"/>
      <c r="AG56" s="526"/>
      <c r="AH56" s="528"/>
      <c r="AI56" s="520"/>
      <c r="AJ56" s="520"/>
      <c r="AK56" s="522"/>
      <c r="AL56" s="523"/>
      <c r="AM56" s="560"/>
      <c r="AN56" s="561"/>
      <c r="AO56" s="420"/>
      <c r="AP56" s="433"/>
      <c r="AQ56" s="431"/>
      <c r="AR56" s="564"/>
      <c r="AS56" s="538"/>
      <c r="AT56" s="431"/>
      <c r="AU56" s="557"/>
      <c r="AV56" s="566"/>
      <c r="AW56" s="550"/>
      <c r="AX56" s="558"/>
      <c r="AY56" s="549"/>
      <c r="AZ56" s="395"/>
      <c r="BA56" s="398"/>
      <c r="BB56" s="552"/>
      <c r="BC56" s="554"/>
      <c r="BD56" s="554"/>
      <c r="BE56" s="541"/>
      <c r="BF56" s="543"/>
      <c r="BG56" s="545"/>
      <c r="BH56" s="548"/>
      <c r="BI56" s="537"/>
      <c r="BJ56" s="537"/>
      <c r="BK56" s="537"/>
      <c r="BL56" s="431"/>
      <c r="BM56" s="522"/>
      <c r="DK56" s="139"/>
      <c r="DL56" s="139"/>
      <c r="DM56" s="139"/>
      <c r="DN56" s="139"/>
      <c r="DO56" s="139"/>
      <c r="DP56" s="139"/>
      <c r="DQ56" s="139"/>
      <c r="DR56" s="139"/>
      <c r="DS56" s="139"/>
      <c r="DT56" s="139"/>
      <c r="DU56" s="139"/>
      <c r="DV56" s="139"/>
      <c r="DW56" s="139"/>
      <c r="DX56" s="139"/>
      <c r="DY56" s="139"/>
      <c r="DZ56" s="139"/>
      <c r="EA56" s="139"/>
    </row>
    <row r="57" spans="1:131" s="138" customFormat="1" ht="22.5" customHeight="1" x14ac:dyDescent="0.25">
      <c r="A57" s="420"/>
      <c r="B57" s="420"/>
      <c r="C57" s="431"/>
      <c r="D57" s="420"/>
      <c r="E57" s="420"/>
      <c r="F57" s="433"/>
      <c r="G57" s="420"/>
      <c r="H57" s="420"/>
      <c r="I57" s="420"/>
      <c r="J57" s="420"/>
      <c r="K57" s="420"/>
      <c r="L57" s="420"/>
      <c r="M57" s="420"/>
      <c r="N57" s="420"/>
      <c r="O57" s="420"/>
      <c r="P57" s="535"/>
      <c r="Q57" s="528"/>
      <c r="R57" s="136" t="s">
        <v>945</v>
      </c>
      <c r="S57" s="137" t="s">
        <v>898</v>
      </c>
      <c r="T57" s="137"/>
      <c r="U57" s="529"/>
      <c r="V57" s="531"/>
      <c r="W57" s="533"/>
      <c r="X57" s="433"/>
      <c r="Y57" s="535"/>
      <c r="Z57" s="526"/>
      <c r="AA57" s="526"/>
      <c r="AB57" s="526"/>
      <c r="AC57" s="526"/>
      <c r="AD57" s="528"/>
      <c r="AE57" s="526"/>
      <c r="AF57" s="526"/>
      <c r="AG57" s="526"/>
      <c r="AH57" s="528"/>
      <c r="AI57" s="520"/>
      <c r="AJ57" s="520"/>
      <c r="AK57" s="522"/>
      <c r="AL57" s="523"/>
      <c r="AM57" s="560"/>
      <c r="AN57" s="561"/>
      <c r="AO57" s="420"/>
      <c r="AP57" s="433"/>
      <c r="AQ57" s="431"/>
      <c r="AR57" s="564"/>
      <c r="AS57" s="538"/>
      <c r="AT57" s="431"/>
      <c r="AU57" s="557"/>
      <c r="AV57" s="567"/>
      <c r="AW57" s="550"/>
      <c r="AX57" s="558"/>
      <c r="AY57" s="549"/>
      <c r="AZ57" s="396"/>
      <c r="BA57" s="398"/>
      <c r="BB57" s="552"/>
      <c r="BC57" s="554"/>
      <c r="BD57" s="554"/>
      <c r="BE57" s="541"/>
      <c r="BF57" s="543"/>
      <c r="BG57" s="545"/>
      <c r="BH57" s="548"/>
      <c r="BI57" s="537"/>
      <c r="BJ57" s="537"/>
      <c r="BK57" s="537"/>
      <c r="BL57" s="431"/>
      <c r="BM57" s="522"/>
      <c r="DK57" s="139"/>
      <c r="DL57" s="139"/>
      <c r="DM57" s="139"/>
      <c r="DN57" s="139"/>
      <c r="DO57" s="139"/>
      <c r="DP57" s="139"/>
      <c r="DQ57" s="139"/>
      <c r="DR57" s="139"/>
      <c r="DS57" s="139"/>
      <c r="DT57" s="139"/>
      <c r="DU57" s="139"/>
      <c r="DV57" s="139"/>
      <c r="DW57" s="139"/>
      <c r="DX57" s="139"/>
      <c r="DY57" s="139"/>
      <c r="DZ57" s="139"/>
      <c r="EA57" s="139"/>
    </row>
    <row r="58" spans="1:131" s="138" customFormat="1" ht="22.5" customHeight="1" x14ac:dyDescent="0.25">
      <c r="A58" s="420"/>
      <c r="B58" s="420"/>
      <c r="C58" s="431"/>
      <c r="D58" s="420"/>
      <c r="E58" s="420"/>
      <c r="F58" s="433"/>
      <c r="G58" s="420"/>
      <c r="H58" s="420"/>
      <c r="I58" s="420"/>
      <c r="J58" s="420"/>
      <c r="K58" s="420"/>
      <c r="L58" s="420"/>
      <c r="M58" s="420"/>
      <c r="N58" s="420"/>
      <c r="O58" s="420"/>
      <c r="P58" s="535"/>
      <c r="Q58" s="528"/>
      <c r="R58" s="136" t="s">
        <v>946</v>
      </c>
      <c r="S58" s="137" t="s">
        <v>898</v>
      </c>
      <c r="T58" s="137"/>
      <c r="U58" s="529"/>
      <c r="V58" s="531"/>
      <c r="W58" s="533"/>
      <c r="X58" s="485" t="s">
        <v>992</v>
      </c>
      <c r="Y58" s="535"/>
      <c r="Z58" s="526"/>
      <c r="AA58" s="526"/>
      <c r="AB58" s="526"/>
      <c r="AC58" s="526"/>
      <c r="AD58" s="528"/>
      <c r="AE58" s="526"/>
      <c r="AF58" s="526"/>
      <c r="AG58" s="526"/>
      <c r="AH58" s="528"/>
      <c r="AI58" s="520"/>
      <c r="AJ58" s="520"/>
      <c r="AK58" s="522"/>
      <c r="AL58" s="523"/>
      <c r="AM58" s="560"/>
      <c r="AN58" s="561"/>
      <c r="AO58" s="420"/>
      <c r="AP58" s="485" t="s">
        <v>993</v>
      </c>
      <c r="AQ58" s="431"/>
      <c r="AR58" s="564"/>
      <c r="AS58" s="538"/>
      <c r="AT58" s="431"/>
      <c r="AU58" s="539" t="s">
        <v>994</v>
      </c>
      <c r="AV58" s="565" t="s">
        <v>995</v>
      </c>
      <c r="AW58" s="550"/>
      <c r="AX58" s="558"/>
      <c r="AY58" s="550"/>
      <c r="AZ58" s="399" t="s">
        <v>996</v>
      </c>
      <c r="BA58" s="401"/>
      <c r="BB58" s="550"/>
      <c r="BC58" s="554"/>
      <c r="BD58" s="554"/>
      <c r="BE58" s="541"/>
      <c r="BF58" s="543"/>
      <c r="BG58" s="545"/>
      <c r="BH58" s="548"/>
      <c r="BI58" s="537"/>
      <c r="BJ58" s="537"/>
      <c r="BK58" s="537"/>
      <c r="BL58" s="431"/>
      <c r="BM58" s="522"/>
      <c r="DK58" s="139"/>
      <c r="DL58" s="139"/>
      <c r="DM58" s="139"/>
      <c r="DN58" s="139"/>
      <c r="DO58" s="139"/>
      <c r="DP58" s="139"/>
      <c r="DQ58" s="139"/>
      <c r="DR58" s="139"/>
      <c r="DS58" s="139"/>
      <c r="DT58" s="139"/>
      <c r="DU58" s="139"/>
      <c r="DV58" s="139"/>
      <c r="DW58" s="139"/>
      <c r="DX58" s="139"/>
      <c r="DY58" s="139"/>
      <c r="DZ58" s="139"/>
      <c r="EA58" s="139"/>
    </row>
    <row r="59" spans="1:131" s="138" customFormat="1" ht="22.5" customHeight="1" x14ac:dyDescent="0.25">
      <c r="A59" s="420"/>
      <c r="B59" s="420"/>
      <c r="C59" s="431"/>
      <c r="D59" s="420"/>
      <c r="E59" s="420"/>
      <c r="F59" s="433"/>
      <c r="G59" s="420"/>
      <c r="H59" s="420"/>
      <c r="I59" s="420"/>
      <c r="J59" s="420"/>
      <c r="K59" s="420"/>
      <c r="L59" s="420"/>
      <c r="M59" s="420"/>
      <c r="N59" s="420"/>
      <c r="O59" s="420"/>
      <c r="P59" s="535"/>
      <c r="Q59" s="528"/>
      <c r="R59" s="136" t="s">
        <v>947</v>
      </c>
      <c r="S59" s="137"/>
      <c r="T59" s="137" t="s">
        <v>898</v>
      </c>
      <c r="U59" s="529"/>
      <c r="V59" s="531"/>
      <c r="W59" s="533"/>
      <c r="X59" s="538"/>
      <c r="Y59" s="535"/>
      <c r="Z59" s="526"/>
      <c r="AA59" s="526"/>
      <c r="AB59" s="526"/>
      <c r="AC59" s="526"/>
      <c r="AD59" s="528"/>
      <c r="AE59" s="526"/>
      <c r="AF59" s="526"/>
      <c r="AG59" s="526"/>
      <c r="AH59" s="528"/>
      <c r="AI59" s="520"/>
      <c r="AJ59" s="520"/>
      <c r="AK59" s="522"/>
      <c r="AL59" s="523"/>
      <c r="AM59" s="560"/>
      <c r="AN59" s="561"/>
      <c r="AO59" s="420"/>
      <c r="AP59" s="538"/>
      <c r="AQ59" s="431"/>
      <c r="AR59" s="564"/>
      <c r="AS59" s="538"/>
      <c r="AT59" s="431"/>
      <c r="AU59" s="540"/>
      <c r="AV59" s="566"/>
      <c r="AW59" s="550"/>
      <c r="AX59" s="558"/>
      <c r="AY59" s="550"/>
      <c r="AZ59" s="400"/>
      <c r="BA59" s="400"/>
      <c r="BB59" s="550"/>
      <c r="BC59" s="554"/>
      <c r="BD59" s="554"/>
      <c r="BE59" s="541"/>
      <c r="BF59" s="543"/>
      <c r="BG59" s="545"/>
      <c r="BH59" s="548"/>
      <c r="BI59" s="537"/>
      <c r="BJ59" s="537"/>
      <c r="BK59" s="537"/>
      <c r="BL59" s="431"/>
      <c r="BM59" s="522"/>
      <c r="DK59" s="139"/>
      <c r="DL59" s="139"/>
      <c r="DM59" s="139"/>
      <c r="DN59" s="139"/>
      <c r="DO59" s="139"/>
      <c r="DP59" s="139"/>
      <c r="DQ59" s="139"/>
      <c r="DR59" s="139"/>
      <c r="DS59" s="139"/>
      <c r="DT59" s="139"/>
      <c r="DU59" s="139"/>
      <c r="DV59" s="139"/>
      <c r="DW59" s="139"/>
      <c r="DX59" s="139"/>
      <c r="DY59" s="139"/>
      <c r="DZ59" s="139"/>
      <c r="EA59" s="139"/>
    </row>
    <row r="60" spans="1:131" s="138" customFormat="1" ht="22.5" customHeight="1" x14ac:dyDescent="0.25">
      <c r="A60" s="420"/>
      <c r="B60" s="420"/>
      <c r="C60" s="431"/>
      <c r="D60" s="420"/>
      <c r="E60" s="420"/>
      <c r="F60" s="433"/>
      <c r="G60" s="420"/>
      <c r="H60" s="420"/>
      <c r="I60" s="420"/>
      <c r="J60" s="420"/>
      <c r="K60" s="420"/>
      <c r="L60" s="420"/>
      <c r="M60" s="420"/>
      <c r="N60" s="420"/>
      <c r="O60" s="420"/>
      <c r="P60" s="535"/>
      <c r="Q60" s="528"/>
      <c r="R60" s="136" t="s">
        <v>948</v>
      </c>
      <c r="S60" s="137"/>
      <c r="T60" s="137" t="s">
        <v>898</v>
      </c>
      <c r="U60" s="529"/>
      <c r="V60" s="531"/>
      <c r="W60" s="533"/>
      <c r="X60" s="538"/>
      <c r="Y60" s="535"/>
      <c r="Z60" s="526"/>
      <c r="AA60" s="526"/>
      <c r="AB60" s="526"/>
      <c r="AC60" s="526"/>
      <c r="AD60" s="528"/>
      <c r="AE60" s="526"/>
      <c r="AF60" s="526"/>
      <c r="AG60" s="526"/>
      <c r="AH60" s="528"/>
      <c r="AI60" s="520"/>
      <c r="AJ60" s="520"/>
      <c r="AK60" s="522"/>
      <c r="AL60" s="523"/>
      <c r="AM60" s="560"/>
      <c r="AN60" s="561"/>
      <c r="AO60" s="420"/>
      <c r="AP60" s="538"/>
      <c r="AQ60" s="431"/>
      <c r="AR60" s="564"/>
      <c r="AS60" s="538"/>
      <c r="AT60" s="431"/>
      <c r="AU60" s="540"/>
      <c r="AV60" s="566"/>
      <c r="AW60" s="550"/>
      <c r="AX60" s="558"/>
      <c r="AY60" s="550"/>
      <c r="AZ60" s="400"/>
      <c r="BA60" s="400"/>
      <c r="BB60" s="550"/>
      <c r="BC60" s="554"/>
      <c r="BD60" s="554"/>
      <c r="BE60" s="541"/>
      <c r="BF60" s="543"/>
      <c r="BG60" s="545"/>
      <c r="BH60" s="548"/>
      <c r="BI60" s="537"/>
      <c r="BJ60" s="537"/>
      <c r="BK60" s="537"/>
      <c r="BL60" s="431"/>
      <c r="BM60" s="522"/>
      <c r="DK60" s="139"/>
      <c r="DL60" s="139"/>
      <c r="DM60" s="139"/>
      <c r="DN60" s="139"/>
      <c r="DO60" s="139"/>
      <c r="DP60" s="139"/>
      <c r="DQ60" s="139"/>
      <c r="DR60" s="139"/>
      <c r="DS60" s="139"/>
      <c r="DT60" s="139"/>
      <c r="DU60" s="139"/>
      <c r="DV60" s="139"/>
      <c r="DW60" s="139"/>
      <c r="DX60" s="139"/>
      <c r="DY60" s="139"/>
      <c r="DZ60" s="139"/>
      <c r="EA60" s="139"/>
    </row>
    <row r="61" spans="1:131" s="138" customFormat="1" ht="22.5" customHeight="1" x14ac:dyDescent="0.25">
      <c r="A61" s="420"/>
      <c r="B61" s="420"/>
      <c r="C61" s="431"/>
      <c r="D61" s="420"/>
      <c r="E61" s="420"/>
      <c r="F61" s="433"/>
      <c r="G61" s="420"/>
      <c r="H61" s="420"/>
      <c r="I61" s="420"/>
      <c r="J61" s="420"/>
      <c r="K61" s="420"/>
      <c r="L61" s="420"/>
      <c r="M61" s="420"/>
      <c r="N61" s="420"/>
      <c r="O61" s="420"/>
      <c r="P61" s="535"/>
      <c r="Q61" s="528"/>
      <c r="R61" s="136" t="s">
        <v>949</v>
      </c>
      <c r="S61" s="137"/>
      <c r="T61" s="137" t="s">
        <v>898</v>
      </c>
      <c r="U61" s="529"/>
      <c r="V61" s="531"/>
      <c r="W61" s="533"/>
      <c r="X61" s="538"/>
      <c r="Y61" s="535"/>
      <c r="Z61" s="526"/>
      <c r="AA61" s="526"/>
      <c r="AB61" s="526"/>
      <c r="AC61" s="526"/>
      <c r="AD61" s="528"/>
      <c r="AE61" s="526"/>
      <c r="AF61" s="526"/>
      <c r="AG61" s="526"/>
      <c r="AH61" s="528"/>
      <c r="AI61" s="520"/>
      <c r="AJ61" s="520"/>
      <c r="AK61" s="522"/>
      <c r="AL61" s="523"/>
      <c r="AM61" s="560"/>
      <c r="AN61" s="561"/>
      <c r="AO61" s="420"/>
      <c r="AP61" s="538"/>
      <c r="AQ61" s="431"/>
      <c r="AR61" s="564"/>
      <c r="AS61" s="538"/>
      <c r="AT61" s="431"/>
      <c r="AU61" s="540"/>
      <c r="AV61" s="566"/>
      <c r="AW61" s="550"/>
      <c r="AX61" s="558"/>
      <c r="AY61" s="550"/>
      <c r="AZ61" s="400"/>
      <c r="BA61" s="400"/>
      <c r="BB61" s="550"/>
      <c r="BC61" s="554"/>
      <c r="BD61" s="554"/>
      <c r="BE61" s="541"/>
      <c r="BF61" s="543"/>
      <c r="BG61" s="545"/>
      <c r="BH61" s="548"/>
      <c r="BI61" s="537"/>
      <c r="BJ61" s="537"/>
      <c r="BK61" s="537"/>
      <c r="BL61" s="431"/>
      <c r="BM61" s="522"/>
      <c r="DK61" s="139"/>
      <c r="DL61" s="139"/>
      <c r="DM61" s="139"/>
      <c r="DN61" s="139"/>
      <c r="DO61" s="139"/>
      <c r="DP61" s="139"/>
      <c r="DQ61" s="139"/>
      <c r="DR61" s="139"/>
      <c r="DS61" s="139"/>
      <c r="DT61" s="139"/>
      <c r="DU61" s="139"/>
      <c r="DV61" s="139"/>
      <c r="DW61" s="139"/>
      <c r="DX61" s="139"/>
      <c r="DY61" s="139"/>
      <c r="DZ61" s="139"/>
      <c r="EA61" s="139"/>
    </row>
    <row r="62" spans="1:131" s="138" customFormat="1" ht="22.5" customHeight="1" x14ac:dyDescent="0.25">
      <c r="A62" s="420"/>
      <c r="B62" s="420"/>
      <c r="C62" s="431"/>
      <c r="D62" s="420"/>
      <c r="E62" s="420"/>
      <c r="F62" s="433"/>
      <c r="G62" s="420"/>
      <c r="H62" s="420"/>
      <c r="I62" s="420"/>
      <c r="J62" s="420"/>
      <c r="K62" s="420"/>
      <c r="L62" s="420"/>
      <c r="M62" s="420"/>
      <c r="N62" s="420"/>
      <c r="O62" s="420"/>
      <c r="P62" s="535"/>
      <c r="Q62" s="528"/>
      <c r="R62" s="136" t="s">
        <v>950</v>
      </c>
      <c r="S62" s="137"/>
      <c r="T62" s="137" t="s">
        <v>898</v>
      </c>
      <c r="U62" s="529"/>
      <c r="V62" s="531"/>
      <c r="W62" s="533"/>
      <c r="X62" s="538"/>
      <c r="Y62" s="535"/>
      <c r="Z62" s="526"/>
      <c r="AA62" s="526"/>
      <c r="AB62" s="526"/>
      <c r="AC62" s="526"/>
      <c r="AD62" s="528"/>
      <c r="AE62" s="526"/>
      <c r="AF62" s="526"/>
      <c r="AG62" s="526"/>
      <c r="AH62" s="528"/>
      <c r="AI62" s="520"/>
      <c r="AJ62" s="520"/>
      <c r="AK62" s="522"/>
      <c r="AL62" s="523"/>
      <c r="AM62" s="560"/>
      <c r="AN62" s="561"/>
      <c r="AO62" s="420"/>
      <c r="AP62" s="538"/>
      <c r="AQ62" s="431"/>
      <c r="AR62" s="564"/>
      <c r="AS62" s="538"/>
      <c r="AT62" s="431"/>
      <c r="AU62" s="540"/>
      <c r="AV62" s="566"/>
      <c r="AW62" s="550"/>
      <c r="AX62" s="558"/>
      <c r="AY62" s="550"/>
      <c r="AZ62" s="400"/>
      <c r="BA62" s="400"/>
      <c r="BB62" s="550"/>
      <c r="BC62" s="554"/>
      <c r="BD62" s="554"/>
      <c r="BE62" s="541"/>
      <c r="BF62" s="543"/>
      <c r="BG62" s="545"/>
      <c r="BH62" s="548"/>
      <c r="BI62" s="537"/>
      <c r="BJ62" s="537"/>
      <c r="BK62" s="537"/>
      <c r="BL62" s="431"/>
      <c r="BM62" s="522"/>
      <c r="DK62" s="139"/>
      <c r="DL62" s="139"/>
      <c r="DM62" s="139"/>
      <c r="DN62" s="139"/>
      <c r="DO62" s="139"/>
      <c r="DP62" s="139"/>
      <c r="DQ62" s="139"/>
      <c r="DR62" s="139"/>
      <c r="DS62" s="139"/>
      <c r="DT62" s="139"/>
      <c r="DU62" s="139"/>
      <c r="DV62" s="139"/>
      <c r="DW62" s="139"/>
      <c r="DX62" s="139"/>
      <c r="DY62" s="139"/>
      <c r="DZ62" s="139"/>
      <c r="EA62" s="139"/>
    </row>
    <row r="63" spans="1:131" s="138" customFormat="1" ht="22.5" customHeight="1" x14ac:dyDescent="0.25">
      <c r="A63" s="420"/>
      <c r="B63" s="420"/>
      <c r="C63" s="431"/>
      <c r="D63" s="420"/>
      <c r="E63" s="420"/>
      <c r="F63" s="433"/>
      <c r="G63" s="420"/>
      <c r="H63" s="420"/>
      <c r="I63" s="420"/>
      <c r="J63" s="420"/>
      <c r="K63" s="420"/>
      <c r="L63" s="420"/>
      <c r="M63" s="420"/>
      <c r="N63" s="420"/>
      <c r="O63" s="420"/>
      <c r="P63" s="535"/>
      <c r="Q63" s="528"/>
      <c r="R63" s="136" t="s">
        <v>951</v>
      </c>
      <c r="S63" s="137"/>
      <c r="T63" s="137" t="s">
        <v>898</v>
      </c>
      <c r="U63" s="529"/>
      <c r="V63" s="531"/>
      <c r="W63" s="533"/>
      <c r="X63" s="538"/>
      <c r="Y63" s="535"/>
      <c r="Z63" s="526"/>
      <c r="AA63" s="526"/>
      <c r="AB63" s="526"/>
      <c r="AC63" s="526"/>
      <c r="AD63" s="528"/>
      <c r="AE63" s="526"/>
      <c r="AF63" s="526"/>
      <c r="AG63" s="526"/>
      <c r="AH63" s="528"/>
      <c r="AI63" s="520"/>
      <c r="AJ63" s="520"/>
      <c r="AK63" s="522"/>
      <c r="AL63" s="523"/>
      <c r="AM63" s="560"/>
      <c r="AN63" s="561"/>
      <c r="AO63" s="420"/>
      <c r="AP63" s="538"/>
      <c r="AQ63" s="431"/>
      <c r="AR63" s="564"/>
      <c r="AS63" s="538"/>
      <c r="AT63" s="431"/>
      <c r="AU63" s="540"/>
      <c r="AV63" s="566"/>
      <c r="AW63" s="550"/>
      <c r="AX63" s="558"/>
      <c r="AY63" s="550"/>
      <c r="AZ63" s="400"/>
      <c r="BA63" s="400"/>
      <c r="BB63" s="550"/>
      <c r="BC63" s="554"/>
      <c r="BD63" s="554"/>
      <c r="BE63" s="541"/>
      <c r="BF63" s="543"/>
      <c r="BG63" s="545"/>
      <c r="BH63" s="548"/>
      <c r="BI63" s="537"/>
      <c r="BJ63" s="537"/>
      <c r="BK63" s="537"/>
      <c r="BL63" s="431"/>
      <c r="BM63" s="522"/>
      <c r="DK63" s="139"/>
      <c r="DL63" s="139"/>
      <c r="DM63" s="139"/>
      <c r="DN63" s="139"/>
      <c r="DO63" s="139"/>
      <c r="DP63" s="139"/>
      <c r="DQ63" s="139"/>
      <c r="DR63" s="139"/>
      <c r="DS63" s="139"/>
      <c r="DT63" s="139"/>
      <c r="DU63" s="139"/>
      <c r="DV63" s="139"/>
      <c r="DW63" s="139"/>
      <c r="DX63" s="139"/>
      <c r="DY63" s="139"/>
      <c r="DZ63" s="139"/>
      <c r="EA63" s="139"/>
    </row>
    <row r="64" spans="1:131" s="138" customFormat="1" ht="22.5" customHeight="1" x14ac:dyDescent="0.25">
      <c r="A64" s="420"/>
      <c r="B64" s="420"/>
      <c r="C64" s="431"/>
      <c r="D64" s="420"/>
      <c r="E64" s="420"/>
      <c r="F64" s="433"/>
      <c r="G64" s="420"/>
      <c r="H64" s="420"/>
      <c r="I64" s="420"/>
      <c r="J64" s="420"/>
      <c r="K64" s="420"/>
      <c r="L64" s="420"/>
      <c r="M64" s="420"/>
      <c r="N64" s="420"/>
      <c r="O64" s="420"/>
      <c r="P64" s="535"/>
      <c r="Q64" s="528"/>
      <c r="R64" s="136" t="s">
        <v>952</v>
      </c>
      <c r="S64" s="137"/>
      <c r="T64" s="137" t="s">
        <v>898</v>
      </c>
      <c r="U64" s="529"/>
      <c r="V64" s="531"/>
      <c r="W64" s="533"/>
      <c r="X64" s="538"/>
      <c r="Y64" s="535"/>
      <c r="Z64" s="526"/>
      <c r="AA64" s="526"/>
      <c r="AB64" s="526"/>
      <c r="AC64" s="526"/>
      <c r="AD64" s="528"/>
      <c r="AE64" s="526"/>
      <c r="AF64" s="526"/>
      <c r="AG64" s="526"/>
      <c r="AH64" s="528"/>
      <c r="AI64" s="520"/>
      <c r="AJ64" s="520"/>
      <c r="AK64" s="522"/>
      <c r="AL64" s="523"/>
      <c r="AM64" s="560"/>
      <c r="AN64" s="561"/>
      <c r="AO64" s="420"/>
      <c r="AP64" s="538"/>
      <c r="AQ64" s="431"/>
      <c r="AR64" s="564"/>
      <c r="AS64" s="538"/>
      <c r="AT64" s="431"/>
      <c r="AU64" s="540"/>
      <c r="AV64" s="566"/>
      <c r="AW64" s="550"/>
      <c r="AX64" s="558"/>
      <c r="AY64" s="550"/>
      <c r="AZ64" s="400"/>
      <c r="BA64" s="400"/>
      <c r="BB64" s="550"/>
      <c r="BC64" s="554"/>
      <c r="BD64" s="554"/>
      <c r="BE64" s="541"/>
      <c r="BF64" s="543"/>
      <c r="BG64" s="545"/>
      <c r="BH64" s="548"/>
      <c r="BI64" s="537"/>
      <c r="BJ64" s="537"/>
      <c r="BK64" s="537"/>
      <c r="BL64" s="431"/>
      <c r="BM64" s="522"/>
      <c r="DK64" s="139"/>
      <c r="DL64" s="139"/>
      <c r="DM64" s="139"/>
      <c r="DN64" s="139"/>
      <c r="DO64" s="139"/>
      <c r="DP64" s="139"/>
      <c r="DQ64" s="139"/>
      <c r="DR64" s="139"/>
      <c r="DS64" s="139"/>
      <c r="DT64" s="139"/>
      <c r="DU64" s="139"/>
      <c r="DV64" s="139"/>
      <c r="DW64" s="139"/>
      <c r="DX64" s="139"/>
      <c r="DY64" s="139"/>
      <c r="DZ64" s="139"/>
      <c r="EA64" s="139"/>
    </row>
    <row r="65" spans="1:132" s="138" customFormat="1" ht="22.5" customHeight="1" x14ac:dyDescent="0.25">
      <c r="A65" s="420"/>
      <c r="B65" s="420"/>
      <c r="C65" s="431"/>
      <c r="D65" s="420"/>
      <c r="E65" s="420"/>
      <c r="F65" s="433"/>
      <c r="G65" s="420"/>
      <c r="H65" s="420"/>
      <c r="I65" s="420"/>
      <c r="J65" s="420"/>
      <c r="K65" s="420"/>
      <c r="L65" s="420"/>
      <c r="M65" s="420"/>
      <c r="N65" s="420"/>
      <c r="O65" s="420"/>
      <c r="P65" s="535"/>
      <c r="Q65" s="528"/>
      <c r="R65" s="136" t="s">
        <v>953</v>
      </c>
      <c r="S65" s="137"/>
      <c r="T65" s="137" t="s">
        <v>898</v>
      </c>
      <c r="U65" s="529"/>
      <c r="V65" s="531"/>
      <c r="W65" s="533"/>
      <c r="X65" s="538"/>
      <c r="Y65" s="535"/>
      <c r="Z65" s="526"/>
      <c r="AA65" s="526"/>
      <c r="AB65" s="526"/>
      <c r="AC65" s="526"/>
      <c r="AD65" s="528"/>
      <c r="AE65" s="526"/>
      <c r="AF65" s="526"/>
      <c r="AG65" s="526"/>
      <c r="AH65" s="528"/>
      <c r="AI65" s="520"/>
      <c r="AJ65" s="520"/>
      <c r="AK65" s="522"/>
      <c r="AL65" s="523"/>
      <c r="AM65" s="560"/>
      <c r="AN65" s="561"/>
      <c r="AO65" s="420"/>
      <c r="AP65" s="538"/>
      <c r="AQ65" s="431"/>
      <c r="AR65" s="564"/>
      <c r="AS65" s="538"/>
      <c r="AT65" s="431"/>
      <c r="AU65" s="540"/>
      <c r="AV65" s="566"/>
      <c r="AW65" s="550"/>
      <c r="AX65" s="558"/>
      <c r="AY65" s="550"/>
      <c r="AZ65" s="400"/>
      <c r="BA65" s="400"/>
      <c r="BB65" s="550"/>
      <c r="BC65" s="554"/>
      <c r="BD65" s="554"/>
      <c r="BE65" s="541"/>
      <c r="BF65" s="543"/>
      <c r="BG65" s="545"/>
      <c r="BH65" s="548"/>
      <c r="BI65" s="537"/>
      <c r="BJ65" s="537"/>
      <c r="BK65" s="537"/>
      <c r="BL65" s="431"/>
      <c r="BM65" s="522"/>
      <c r="DK65" s="139"/>
      <c r="DL65" s="139"/>
      <c r="DM65" s="139"/>
      <c r="DN65" s="139"/>
      <c r="DO65" s="139"/>
      <c r="DP65" s="139"/>
      <c r="DQ65" s="139"/>
      <c r="DR65" s="139"/>
      <c r="DS65" s="139"/>
      <c r="DT65" s="139"/>
      <c r="DU65" s="139"/>
      <c r="DV65" s="139"/>
      <c r="DW65" s="139"/>
      <c r="DX65" s="139"/>
      <c r="DY65" s="139"/>
      <c r="DZ65" s="139"/>
      <c r="EA65" s="139"/>
    </row>
    <row r="66" spans="1:132" s="138" customFormat="1" ht="22.5" customHeight="1" x14ac:dyDescent="0.25">
      <c r="A66" s="430"/>
      <c r="B66" s="430"/>
      <c r="C66" s="431"/>
      <c r="D66" s="430"/>
      <c r="E66" s="430"/>
      <c r="F66" s="485"/>
      <c r="G66" s="430"/>
      <c r="H66" s="430"/>
      <c r="I66" s="430"/>
      <c r="J66" s="430"/>
      <c r="K66" s="430"/>
      <c r="L66" s="430"/>
      <c r="M66" s="430"/>
      <c r="N66" s="430"/>
      <c r="O66" s="430"/>
      <c r="P66" s="535"/>
      <c r="Q66" s="528"/>
      <c r="R66" s="269" t="s">
        <v>954</v>
      </c>
      <c r="S66" s="270">
        <f>COUNTA(S47:S65)</f>
        <v>9</v>
      </c>
      <c r="T66" s="270">
        <f>COUNTA(T47:T65)</f>
        <v>10</v>
      </c>
      <c r="U66" s="530"/>
      <c r="V66" s="532"/>
      <c r="W66" s="534"/>
      <c r="X66" s="538"/>
      <c r="Y66" s="535"/>
      <c r="Z66" s="526"/>
      <c r="AA66" s="526"/>
      <c r="AB66" s="526"/>
      <c r="AC66" s="526"/>
      <c r="AD66" s="528"/>
      <c r="AE66" s="526"/>
      <c r="AF66" s="526"/>
      <c r="AG66" s="526"/>
      <c r="AH66" s="528"/>
      <c r="AI66" s="520"/>
      <c r="AJ66" s="520"/>
      <c r="AK66" s="522"/>
      <c r="AL66" s="524"/>
      <c r="AM66" s="527"/>
      <c r="AN66" s="562"/>
      <c r="AO66" s="430"/>
      <c r="AP66" s="538"/>
      <c r="AQ66" s="431"/>
      <c r="AR66" s="564"/>
      <c r="AS66" s="538"/>
      <c r="AT66" s="431"/>
      <c r="AU66" s="540"/>
      <c r="AV66" s="566"/>
      <c r="AW66" s="551"/>
      <c r="AX66" s="559"/>
      <c r="AY66" s="551"/>
      <c r="AZ66" s="400"/>
      <c r="BA66" s="400"/>
      <c r="BB66" s="551"/>
      <c r="BC66" s="555"/>
      <c r="BD66" s="555"/>
      <c r="BE66" s="542"/>
      <c r="BF66" s="544"/>
      <c r="BG66" s="546"/>
      <c r="BH66" s="548"/>
      <c r="BI66" s="537"/>
      <c r="BJ66" s="537"/>
      <c r="BK66" s="537"/>
      <c r="BL66" s="431"/>
      <c r="BM66" s="522"/>
      <c r="DK66" s="139"/>
      <c r="DL66" s="139"/>
      <c r="DM66" s="139"/>
      <c r="DN66" s="139"/>
      <c r="DO66" s="139"/>
      <c r="DP66" s="139"/>
      <c r="DQ66" s="139"/>
      <c r="DR66" s="139"/>
      <c r="DS66" s="139"/>
      <c r="DT66" s="139"/>
      <c r="DU66" s="139"/>
      <c r="DV66" s="139"/>
      <c r="DW66" s="139"/>
      <c r="DX66" s="139"/>
      <c r="DY66" s="139"/>
      <c r="DZ66" s="139"/>
      <c r="EA66" s="139"/>
    </row>
    <row r="67" spans="1:132" s="134" customFormat="1" ht="22.5" customHeight="1" x14ac:dyDescent="0.25">
      <c r="A67" s="575">
        <v>17</v>
      </c>
      <c r="B67" s="574" t="s">
        <v>10</v>
      </c>
      <c r="C67" s="577" t="s">
        <v>997</v>
      </c>
      <c r="D67" s="578" t="s">
        <v>998</v>
      </c>
      <c r="E67" s="574" t="s">
        <v>999</v>
      </c>
      <c r="F67" s="580" t="s">
        <v>1000</v>
      </c>
      <c r="G67" s="574" t="s">
        <v>1001</v>
      </c>
      <c r="H67" s="574" t="s">
        <v>1001</v>
      </c>
      <c r="I67" s="574" t="s">
        <v>1001</v>
      </c>
      <c r="J67" s="574" t="s">
        <v>1001</v>
      </c>
      <c r="K67" s="568" t="s">
        <v>1002</v>
      </c>
      <c r="L67" s="568" t="s">
        <v>1003</v>
      </c>
      <c r="M67" s="568" t="s">
        <v>1004</v>
      </c>
      <c r="N67" s="568" t="s">
        <v>902</v>
      </c>
      <c r="O67" s="568" t="s">
        <v>958</v>
      </c>
      <c r="P67" s="569"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Rara vez</v>
      </c>
      <c r="Q67" s="570">
        <f>IF(P67="Casi seguro",100%,IF(P67="Probable",80%,IF(P67="Posible",60%,IF(P67="Improbable",40%,IF(P67="Rara vez",20%,0)))))</f>
        <v>0.2</v>
      </c>
      <c r="R67" s="265" t="s">
        <v>904</v>
      </c>
      <c r="S67" s="266">
        <v>111</v>
      </c>
      <c r="T67" s="266"/>
      <c r="U67" s="571" t="str">
        <f>IF(S86&lt;=5,"Moderado",IF(S86&lt;=11,"Mayor","Catastrofico"))</f>
        <v>Mayor</v>
      </c>
      <c r="V67" s="591">
        <f>IF(U67=0,0,IF(U67="Moderado",60%,IF(U67="Mayor",80%,100%)))</f>
        <v>0.8</v>
      </c>
      <c r="W67" s="593" t="s">
        <v>905</v>
      </c>
      <c r="X67" s="580" t="s">
        <v>1005</v>
      </c>
      <c r="Y67" s="586" t="str">
        <f>IF(Z67="Preventivo","X",IF(Z67="Detectivo","X","X "))</f>
        <v>X</v>
      </c>
      <c r="Z67" s="587" t="s">
        <v>907</v>
      </c>
      <c r="AA67" s="589">
        <f>IF(Z67="","",IF(Z67="Preventivo",25%,15%))</f>
        <v>0.25</v>
      </c>
      <c r="AB67" s="587" t="s">
        <v>12</v>
      </c>
      <c r="AC67" s="589">
        <f>IF(AB67="Automatico",25%,15%)</f>
        <v>0.15</v>
      </c>
      <c r="AD67" s="583">
        <f>AA67+AC67</f>
        <v>0.4</v>
      </c>
      <c r="AE67" s="587" t="s">
        <v>5</v>
      </c>
      <c r="AF67" s="587" t="s">
        <v>6</v>
      </c>
      <c r="AG67" s="587" t="s">
        <v>7</v>
      </c>
      <c r="AH67" s="583">
        <f>Q67-(Q67*AD67)</f>
        <v>0.12</v>
      </c>
      <c r="AI67" s="584" t="str">
        <f>IF(AJ67=0,"Defina la frecuencia",IF(AJ67=20%,"Rara vez",IF(AJ67=40%,"Improbable",IF(AJ67=60%,"Posible",IF(AJ67=80%,"Probable","Casi seguro")))))</f>
        <v>Rara vez</v>
      </c>
      <c r="AJ67" s="584">
        <f>IF(AH74&lt;20%,20%,IF(AH74&lt;40%,40%,IF(AH74&lt;60%,60%,IF(AH74&lt;80%,80%,100%))))</f>
        <v>0.2</v>
      </c>
      <c r="AK67" s="585">
        <f>VALUE(AJ67)</f>
        <v>0.2</v>
      </c>
      <c r="AL67" s="586" t="str">
        <f>U67</f>
        <v>Mayor</v>
      </c>
      <c r="AM67" s="583">
        <f>V67</f>
        <v>0.8</v>
      </c>
      <c r="AN67" s="634" t="s">
        <v>905</v>
      </c>
      <c r="AO67" s="568" t="s">
        <v>908</v>
      </c>
      <c r="AP67" s="580" t="s">
        <v>1006</v>
      </c>
      <c r="AQ67" s="574" t="s">
        <v>1007</v>
      </c>
      <c r="AR67" s="581">
        <v>45291</v>
      </c>
      <c r="AS67" s="581" t="s">
        <v>981</v>
      </c>
      <c r="AT67" s="574" t="s">
        <v>9</v>
      </c>
      <c r="AU67" s="610" t="s">
        <v>1008</v>
      </c>
      <c r="AV67" s="607" t="s">
        <v>1009</v>
      </c>
      <c r="AW67" s="612" t="s">
        <v>983</v>
      </c>
      <c r="AX67" s="615">
        <v>1</v>
      </c>
      <c r="AY67" s="618" t="s">
        <v>1010</v>
      </c>
      <c r="AZ67" s="602" t="s">
        <v>1011</v>
      </c>
      <c r="BA67" s="605">
        <v>1</v>
      </c>
      <c r="BB67" s="607" t="s">
        <v>1012</v>
      </c>
      <c r="BC67" s="598"/>
      <c r="BD67" s="609"/>
      <c r="BE67" s="577" t="s">
        <v>921</v>
      </c>
      <c r="BF67" s="598" t="s">
        <v>1013</v>
      </c>
      <c r="BG67" s="600">
        <v>1</v>
      </c>
      <c r="BH67" s="601" t="s">
        <v>1014</v>
      </c>
      <c r="BI67" s="598" t="s">
        <v>11</v>
      </c>
      <c r="BJ67" s="598"/>
      <c r="BK67" s="598" t="s">
        <v>921</v>
      </c>
      <c r="BL67" s="574" t="s">
        <v>1015</v>
      </c>
      <c r="BM67" s="595">
        <v>1</v>
      </c>
      <c r="EB67" s="139"/>
    </row>
    <row r="68" spans="1:132" s="134" customFormat="1" ht="22.5" customHeight="1" x14ac:dyDescent="0.25">
      <c r="A68" s="576"/>
      <c r="B68" s="416"/>
      <c r="C68" s="418"/>
      <c r="D68" s="579"/>
      <c r="E68" s="416"/>
      <c r="F68" s="421"/>
      <c r="G68" s="416"/>
      <c r="H68" s="416"/>
      <c r="I68" s="416"/>
      <c r="J68" s="416"/>
      <c r="K68" s="420"/>
      <c r="L68" s="420"/>
      <c r="M68" s="420"/>
      <c r="N68" s="420"/>
      <c r="O68" s="420"/>
      <c r="P68" s="467"/>
      <c r="Q68" s="470"/>
      <c r="R68" s="131" t="s">
        <v>923</v>
      </c>
      <c r="S68" s="132" t="s">
        <v>1001</v>
      </c>
      <c r="T68" s="132"/>
      <c r="U68" s="572"/>
      <c r="V68" s="592"/>
      <c r="W68" s="594"/>
      <c r="X68" s="421"/>
      <c r="Y68" s="459"/>
      <c r="Z68" s="588"/>
      <c r="AA68" s="514"/>
      <c r="AB68" s="588"/>
      <c r="AC68" s="514"/>
      <c r="AD68" s="590"/>
      <c r="AE68" s="588"/>
      <c r="AF68" s="588"/>
      <c r="AG68" s="588"/>
      <c r="AH68" s="458"/>
      <c r="AI68" s="439"/>
      <c r="AJ68" s="439"/>
      <c r="AK68" s="473"/>
      <c r="AL68" s="459"/>
      <c r="AM68" s="458"/>
      <c r="AN68" s="635"/>
      <c r="AO68" s="420"/>
      <c r="AP68" s="421"/>
      <c r="AQ68" s="582"/>
      <c r="AR68" s="582"/>
      <c r="AS68" s="582"/>
      <c r="AT68" s="582"/>
      <c r="AU68" s="611"/>
      <c r="AV68" s="608"/>
      <c r="AW68" s="613"/>
      <c r="AX68" s="616"/>
      <c r="AY68" s="616"/>
      <c r="AZ68" s="603"/>
      <c r="BA68" s="606"/>
      <c r="BB68" s="608"/>
      <c r="BC68" s="484"/>
      <c r="BD68" s="484"/>
      <c r="BE68" s="418"/>
      <c r="BF68" s="599"/>
      <c r="BG68" s="599"/>
      <c r="BH68" s="480"/>
      <c r="BI68" s="484"/>
      <c r="BJ68" s="484"/>
      <c r="BK68" s="599"/>
      <c r="BL68" s="582"/>
      <c r="BM68" s="596"/>
    </row>
    <row r="69" spans="1:132" s="134" customFormat="1" ht="22.5" customHeight="1" x14ac:dyDescent="0.25">
      <c r="A69" s="576"/>
      <c r="B69" s="416"/>
      <c r="C69" s="418"/>
      <c r="D69" s="579"/>
      <c r="E69" s="416"/>
      <c r="F69" s="421"/>
      <c r="G69" s="416"/>
      <c r="H69" s="416"/>
      <c r="I69" s="416"/>
      <c r="J69" s="416"/>
      <c r="K69" s="420"/>
      <c r="L69" s="420"/>
      <c r="M69" s="420"/>
      <c r="N69" s="420"/>
      <c r="O69" s="420"/>
      <c r="P69" s="467"/>
      <c r="Q69" s="470"/>
      <c r="R69" s="131" t="s">
        <v>924</v>
      </c>
      <c r="S69" s="132" t="s">
        <v>1001</v>
      </c>
      <c r="T69" s="132"/>
      <c r="U69" s="572"/>
      <c r="V69" s="592"/>
      <c r="W69" s="594"/>
      <c r="X69" s="421"/>
      <c r="Y69" s="459"/>
      <c r="Z69" s="588"/>
      <c r="AA69" s="514"/>
      <c r="AB69" s="588"/>
      <c r="AC69" s="514"/>
      <c r="AD69" s="590"/>
      <c r="AE69" s="588"/>
      <c r="AF69" s="588"/>
      <c r="AG69" s="588"/>
      <c r="AH69" s="458"/>
      <c r="AI69" s="439"/>
      <c r="AJ69" s="439"/>
      <c r="AK69" s="473"/>
      <c r="AL69" s="459"/>
      <c r="AM69" s="458"/>
      <c r="AN69" s="635"/>
      <c r="AO69" s="420"/>
      <c r="AP69" s="421"/>
      <c r="AQ69" s="582"/>
      <c r="AR69" s="582"/>
      <c r="AS69" s="582"/>
      <c r="AT69" s="582"/>
      <c r="AU69" s="611"/>
      <c r="AV69" s="608"/>
      <c r="AW69" s="613"/>
      <c r="AX69" s="616"/>
      <c r="AY69" s="616"/>
      <c r="AZ69" s="603"/>
      <c r="BA69" s="606"/>
      <c r="BB69" s="608"/>
      <c r="BC69" s="484"/>
      <c r="BD69" s="484"/>
      <c r="BE69" s="418"/>
      <c r="BF69" s="599"/>
      <c r="BG69" s="599"/>
      <c r="BH69" s="480"/>
      <c r="BI69" s="484"/>
      <c r="BJ69" s="484"/>
      <c r="BK69" s="599"/>
      <c r="BL69" s="582"/>
      <c r="BM69" s="596"/>
    </row>
    <row r="70" spans="1:132" s="134" customFormat="1" ht="22.5" customHeight="1" x14ac:dyDescent="0.25">
      <c r="A70" s="576"/>
      <c r="B70" s="416"/>
      <c r="C70" s="418"/>
      <c r="D70" s="579"/>
      <c r="E70" s="416"/>
      <c r="F70" s="421"/>
      <c r="G70" s="416"/>
      <c r="H70" s="416"/>
      <c r="I70" s="416"/>
      <c r="J70" s="416"/>
      <c r="K70" s="420"/>
      <c r="L70" s="420"/>
      <c r="M70" s="420"/>
      <c r="N70" s="420"/>
      <c r="O70" s="420"/>
      <c r="P70" s="467"/>
      <c r="Q70" s="470"/>
      <c r="R70" s="131" t="s">
        <v>925</v>
      </c>
      <c r="S70" s="132"/>
      <c r="T70" s="132" t="s">
        <v>1001</v>
      </c>
      <c r="U70" s="572"/>
      <c r="V70" s="592"/>
      <c r="W70" s="594"/>
      <c r="X70" s="421"/>
      <c r="Y70" s="459"/>
      <c r="Z70" s="588"/>
      <c r="AA70" s="514"/>
      <c r="AB70" s="588"/>
      <c r="AC70" s="514"/>
      <c r="AD70" s="590"/>
      <c r="AE70" s="588"/>
      <c r="AF70" s="588"/>
      <c r="AG70" s="588"/>
      <c r="AH70" s="458"/>
      <c r="AI70" s="439"/>
      <c r="AJ70" s="439"/>
      <c r="AK70" s="473"/>
      <c r="AL70" s="459"/>
      <c r="AM70" s="458"/>
      <c r="AN70" s="635"/>
      <c r="AO70" s="420"/>
      <c r="AP70" s="421"/>
      <c r="AQ70" s="582"/>
      <c r="AR70" s="582"/>
      <c r="AS70" s="582"/>
      <c r="AT70" s="582"/>
      <c r="AU70" s="611"/>
      <c r="AV70" s="608"/>
      <c r="AW70" s="613"/>
      <c r="AX70" s="616"/>
      <c r="AY70" s="616"/>
      <c r="AZ70" s="603"/>
      <c r="BA70" s="606"/>
      <c r="BB70" s="608"/>
      <c r="BC70" s="484"/>
      <c r="BD70" s="484"/>
      <c r="BE70" s="418"/>
      <c r="BF70" s="599"/>
      <c r="BG70" s="599"/>
      <c r="BH70" s="480"/>
      <c r="BI70" s="484"/>
      <c r="BJ70" s="484"/>
      <c r="BK70" s="599"/>
      <c r="BL70" s="582"/>
      <c r="BM70" s="596"/>
    </row>
    <row r="71" spans="1:132" s="134" customFormat="1" ht="21.95" customHeight="1" x14ac:dyDescent="0.25">
      <c r="A71" s="576"/>
      <c r="B71" s="416"/>
      <c r="C71" s="418"/>
      <c r="D71" s="579"/>
      <c r="E71" s="416"/>
      <c r="F71" s="421"/>
      <c r="G71" s="416"/>
      <c r="H71" s="416"/>
      <c r="I71" s="416"/>
      <c r="J71" s="416"/>
      <c r="K71" s="420"/>
      <c r="L71" s="420"/>
      <c r="M71" s="420"/>
      <c r="N71" s="420"/>
      <c r="O71" s="420"/>
      <c r="P71" s="467"/>
      <c r="Q71" s="470"/>
      <c r="R71" s="131" t="s">
        <v>926</v>
      </c>
      <c r="S71" s="132" t="s">
        <v>1001</v>
      </c>
      <c r="T71" s="132"/>
      <c r="U71" s="572"/>
      <c r="V71" s="592"/>
      <c r="W71" s="594"/>
      <c r="X71" s="421"/>
      <c r="Y71" s="459"/>
      <c r="Z71" s="588"/>
      <c r="AA71" s="514"/>
      <c r="AB71" s="588"/>
      <c r="AC71" s="514"/>
      <c r="AD71" s="590"/>
      <c r="AE71" s="588"/>
      <c r="AF71" s="588"/>
      <c r="AG71" s="588"/>
      <c r="AH71" s="458"/>
      <c r="AI71" s="439"/>
      <c r="AJ71" s="439"/>
      <c r="AK71" s="473"/>
      <c r="AL71" s="459"/>
      <c r="AM71" s="458"/>
      <c r="AN71" s="635"/>
      <c r="AO71" s="420"/>
      <c r="AP71" s="421"/>
      <c r="AQ71" s="582"/>
      <c r="AR71" s="582"/>
      <c r="AS71" s="582"/>
      <c r="AT71" s="582"/>
      <c r="AU71" s="611"/>
      <c r="AV71" s="608"/>
      <c r="AW71" s="613"/>
      <c r="AX71" s="616"/>
      <c r="AY71" s="616"/>
      <c r="AZ71" s="603"/>
      <c r="BA71" s="606"/>
      <c r="BB71" s="608"/>
      <c r="BC71" s="484"/>
      <c r="BD71" s="484"/>
      <c r="BE71" s="418"/>
      <c r="BF71" s="599"/>
      <c r="BG71" s="599"/>
      <c r="BH71" s="480"/>
      <c r="BI71" s="484"/>
      <c r="BJ71" s="484"/>
      <c r="BK71" s="599"/>
      <c r="BL71" s="582"/>
      <c r="BM71" s="596"/>
    </row>
    <row r="72" spans="1:132" s="134" customFormat="1" ht="22.5" customHeight="1" x14ac:dyDescent="0.25">
      <c r="A72" s="576"/>
      <c r="B72" s="416"/>
      <c r="C72" s="418"/>
      <c r="D72" s="579"/>
      <c r="E72" s="416"/>
      <c r="F72" s="421"/>
      <c r="G72" s="416"/>
      <c r="H72" s="416"/>
      <c r="I72" s="416"/>
      <c r="J72" s="416"/>
      <c r="K72" s="420"/>
      <c r="L72" s="420"/>
      <c r="M72" s="420"/>
      <c r="N72" s="420"/>
      <c r="O72" s="420"/>
      <c r="P72" s="467"/>
      <c r="Q72" s="470"/>
      <c r="R72" s="131" t="s">
        <v>927</v>
      </c>
      <c r="S72" s="132"/>
      <c r="T72" s="132" t="s">
        <v>1001</v>
      </c>
      <c r="U72" s="572"/>
      <c r="V72" s="592"/>
      <c r="W72" s="594"/>
      <c r="X72" s="421"/>
      <c r="Y72" s="459"/>
      <c r="Z72" s="588"/>
      <c r="AA72" s="514"/>
      <c r="AB72" s="588"/>
      <c r="AC72" s="514"/>
      <c r="AD72" s="590"/>
      <c r="AE72" s="588"/>
      <c r="AF72" s="588"/>
      <c r="AG72" s="588"/>
      <c r="AH72" s="458"/>
      <c r="AI72" s="439"/>
      <c r="AJ72" s="439"/>
      <c r="AK72" s="473"/>
      <c r="AL72" s="459"/>
      <c r="AM72" s="458"/>
      <c r="AN72" s="635"/>
      <c r="AO72" s="420"/>
      <c r="AP72" s="421"/>
      <c r="AQ72" s="582"/>
      <c r="AR72" s="582"/>
      <c r="AS72" s="582"/>
      <c r="AT72" s="582"/>
      <c r="AU72" s="611"/>
      <c r="AV72" s="608"/>
      <c r="AW72" s="613"/>
      <c r="AX72" s="616"/>
      <c r="AY72" s="616"/>
      <c r="AZ72" s="603"/>
      <c r="BA72" s="606"/>
      <c r="BB72" s="608"/>
      <c r="BC72" s="484"/>
      <c r="BD72" s="484"/>
      <c r="BE72" s="418"/>
      <c r="BF72" s="599"/>
      <c r="BG72" s="599"/>
      <c r="BH72" s="480"/>
      <c r="BI72" s="484"/>
      <c r="BJ72" s="484"/>
      <c r="BK72" s="599"/>
      <c r="BL72" s="582"/>
      <c r="BM72" s="596"/>
    </row>
    <row r="73" spans="1:132" s="134" customFormat="1" ht="22.5" customHeight="1" x14ac:dyDescent="0.25">
      <c r="A73" s="576"/>
      <c r="B73" s="416"/>
      <c r="C73" s="418"/>
      <c r="D73" s="579"/>
      <c r="E73" s="416"/>
      <c r="F73" s="421"/>
      <c r="G73" s="416"/>
      <c r="H73" s="416"/>
      <c r="I73" s="416"/>
      <c r="J73" s="416"/>
      <c r="K73" s="420"/>
      <c r="L73" s="420"/>
      <c r="M73" s="420"/>
      <c r="N73" s="420"/>
      <c r="O73" s="420"/>
      <c r="P73" s="467"/>
      <c r="Q73" s="470"/>
      <c r="R73" s="131" t="s">
        <v>928</v>
      </c>
      <c r="S73" s="132" t="s">
        <v>1001</v>
      </c>
      <c r="T73" s="132"/>
      <c r="U73" s="572"/>
      <c r="V73" s="592"/>
      <c r="W73" s="594"/>
      <c r="X73" s="421"/>
      <c r="Y73" s="459"/>
      <c r="Z73" s="588"/>
      <c r="AA73" s="515"/>
      <c r="AB73" s="588"/>
      <c r="AC73" s="515"/>
      <c r="AD73" s="590"/>
      <c r="AE73" s="588"/>
      <c r="AF73" s="588"/>
      <c r="AG73" s="588"/>
      <c r="AH73" s="458"/>
      <c r="AI73" s="439"/>
      <c r="AJ73" s="439"/>
      <c r="AK73" s="473"/>
      <c r="AL73" s="459"/>
      <c r="AM73" s="458"/>
      <c r="AN73" s="635"/>
      <c r="AO73" s="420"/>
      <c r="AP73" s="421"/>
      <c r="AQ73" s="582"/>
      <c r="AR73" s="582"/>
      <c r="AS73" s="582"/>
      <c r="AT73" s="582"/>
      <c r="AU73" s="611"/>
      <c r="AV73" s="608"/>
      <c r="AW73" s="613"/>
      <c r="AX73" s="617"/>
      <c r="AY73" s="617"/>
      <c r="AZ73" s="604"/>
      <c r="BA73" s="606"/>
      <c r="BB73" s="608"/>
      <c r="BC73" s="484"/>
      <c r="BD73" s="484"/>
      <c r="BE73" s="418"/>
      <c r="BF73" s="599"/>
      <c r="BG73" s="599"/>
      <c r="BH73" s="480"/>
      <c r="BI73" s="484"/>
      <c r="BJ73" s="484"/>
      <c r="BK73" s="599"/>
      <c r="BL73" s="582"/>
      <c r="BM73" s="596"/>
    </row>
    <row r="74" spans="1:132" s="134" customFormat="1" ht="22.5" customHeight="1" x14ac:dyDescent="0.25">
      <c r="A74" s="576"/>
      <c r="B74" s="416"/>
      <c r="C74" s="418"/>
      <c r="D74" s="579"/>
      <c r="E74" s="416"/>
      <c r="F74" s="421"/>
      <c r="G74" s="416"/>
      <c r="H74" s="416"/>
      <c r="I74" s="416"/>
      <c r="J74" s="416"/>
      <c r="K74" s="420"/>
      <c r="L74" s="420"/>
      <c r="M74" s="420"/>
      <c r="N74" s="420"/>
      <c r="O74" s="420"/>
      <c r="P74" s="467"/>
      <c r="Q74" s="470"/>
      <c r="R74" s="131" t="s">
        <v>929</v>
      </c>
      <c r="S74" s="132"/>
      <c r="T74" s="132" t="s">
        <v>1001</v>
      </c>
      <c r="U74" s="572"/>
      <c r="V74" s="592"/>
      <c r="W74" s="594"/>
      <c r="X74" s="421" t="s">
        <v>1016</v>
      </c>
      <c r="Y74" s="459" t="s">
        <v>898</v>
      </c>
      <c r="Z74" s="597" t="s">
        <v>1017</v>
      </c>
      <c r="AA74" s="513">
        <f>IF(Z74="","",IF(Z74="Preventivo",25%,15%))</f>
        <v>0.15</v>
      </c>
      <c r="AB74" s="597" t="s">
        <v>12</v>
      </c>
      <c r="AC74" s="417">
        <f>IF(AB74="Automatico",25%,15%)</f>
        <v>0.15</v>
      </c>
      <c r="AD74" s="458">
        <f>AA74+AC74</f>
        <v>0.3</v>
      </c>
      <c r="AE74" s="597" t="s">
        <v>5</v>
      </c>
      <c r="AF74" s="597" t="s">
        <v>6</v>
      </c>
      <c r="AG74" s="597" t="s">
        <v>7</v>
      </c>
      <c r="AH74" s="458">
        <f>AH67-(AH67*AD74)</f>
        <v>8.3999999999999991E-2</v>
      </c>
      <c r="AI74" s="439"/>
      <c r="AJ74" s="439"/>
      <c r="AK74" s="473"/>
      <c r="AL74" s="459"/>
      <c r="AM74" s="458"/>
      <c r="AN74" s="635"/>
      <c r="AO74" s="420"/>
      <c r="AP74" s="421" t="s">
        <v>1018</v>
      </c>
      <c r="AQ74" s="416" t="s">
        <v>1007</v>
      </c>
      <c r="AR74" s="434">
        <v>45291</v>
      </c>
      <c r="AS74" s="434" t="s">
        <v>911</v>
      </c>
      <c r="AT74" s="416" t="s">
        <v>9</v>
      </c>
      <c r="AU74" s="611" t="s">
        <v>1019</v>
      </c>
      <c r="AV74" s="619" t="s">
        <v>1020</v>
      </c>
      <c r="AW74" s="614"/>
      <c r="AX74" s="621">
        <v>1</v>
      </c>
      <c r="AY74" s="629" t="s">
        <v>984</v>
      </c>
      <c r="AZ74" s="630" t="s">
        <v>1021</v>
      </c>
      <c r="BA74" s="631">
        <v>1</v>
      </c>
      <c r="BB74" s="619" t="s">
        <v>1022</v>
      </c>
      <c r="BC74" s="484"/>
      <c r="BD74" s="632"/>
      <c r="BE74" s="627"/>
      <c r="BF74" s="627" t="s">
        <v>984</v>
      </c>
      <c r="BG74" s="477">
        <v>1</v>
      </c>
      <c r="BH74" s="480" t="s">
        <v>1023</v>
      </c>
      <c r="BI74" s="484"/>
      <c r="BJ74" s="484"/>
      <c r="BK74" s="484" t="s">
        <v>921</v>
      </c>
      <c r="BL74" s="416" t="s">
        <v>1024</v>
      </c>
      <c r="BM74" s="622">
        <v>0.8</v>
      </c>
    </row>
    <row r="75" spans="1:132" s="134" customFormat="1" ht="22.5" customHeight="1" x14ac:dyDescent="0.25">
      <c r="A75" s="576"/>
      <c r="B75" s="416"/>
      <c r="C75" s="418"/>
      <c r="D75" s="579"/>
      <c r="E75" s="416"/>
      <c r="F75" s="421"/>
      <c r="G75" s="416"/>
      <c r="H75" s="416"/>
      <c r="I75" s="416"/>
      <c r="J75" s="416"/>
      <c r="K75" s="420"/>
      <c r="L75" s="420"/>
      <c r="M75" s="420"/>
      <c r="N75" s="420"/>
      <c r="O75" s="420"/>
      <c r="P75" s="467"/>
      <c r="Q75" s="470"/>
      <c r="R75" s="131" t="s">
        <v>942</v>
      </c>
      <c r="S75" s="132"/>
      <c r="T75" s="132" t="s">
        <v>1001</v>
      </c>
      <c r="U75" s="572"/>
      <c r="V75" s="592"/>
      <c r="W75" s="594"/>
      <c r="X75" s="421"/>
      <c r="Y75" s="590"/>
      <c r="Z75" s="588"/>
      <c r="AA75" s="514"/>
      <c r="AB75" s="588"/>
      <c r="AC75" s="418"/>
      <c r="AD75" s="590"/>
      <c r="AE75" s="597"/>
      <c r="AF75" s="588"/>
      <c r="AG75" s="588"/>
      <c r="AH75" s="458"/>
      <c r="AI75" s="439"/>
      <c r="AJ75" s="439"/>
      <c r="AK75" s="473"/>
      <c r="AL75" s="459"/>
      <c r="AM75" s="458"/>
      <c r="AN75" s="635"/>
      <c r="AO75" s="420"/>
      <c r="AP75" s="421"/>
      <c r="AQ75" s="582"/>
      <c r="AR75" s="582"/>
      <c r="AS75" s="582"/>
      <c r="AT75" s="582"/>
      <c r="AU75" s="611"/>
      <c r="AV75" s="620"/>
      <c r="AW75" s="614"/>
      <c r="AX75" s="616"/>
      <c r="AY75" s="629"/>
      <c r="AZ75" s="603"/>
      <c r="BA75" s="606"/>
      <c r="BB75" s="620"/>
      <c r="BC75" s="599"/>
      <c r="BD75" s="633"/>
      <c r="BE75" s="627"/>
      <c r="BF75" s="627"/>
      <c r="BG75" s="599"/>
      <c r="BH75" s="628"/>
      <c r="BI75" s="599"/>
      <c r="BJ75" s="599"/>
      <c r="BK75" s="599"/>
      <c r="BL75" s="582"/>
      <c r="BM75" s="596"/>
    </row>
    <row r="76" spans="1:132" s="134" customFormat="1" ht="22.5" customHeight="1" x14ac:dyDescent="0.25">
      <c r="A76" s="576"/>
      <c r="B76" s="416"/>
      <c r="C76" s="419"/>
      <c r="D76" s="579"/>
      <c r="E76" s="416"/>
      <c r="F76" s="421"/>
      <c r="G76" s="416"/>
      <c r="H76" s="416"/>
      <c r="I76" s="416"/>
      <c r="J76" s="416"/>
      <c r="K76" s="420"/>
      <c r="L76" s="420"/>
      <c r="M76" s="420"/>
      <c r="N76" s="420"/>
      <c r="O76" s="420"/>
      <c r="P76" s="467"/>
      <c r="Q76" s="470"/>
      <c r="R76" s="131" t="s">
        <v>943</v>
      </c>
      <c r="S76" s="132" t="s">
        <v>1001</v>
      </c>
      <c r="T76" s="132"/>
      <c r="U76" s="572"/>
      <c r="V76" s="592"/>
      <c r="W76" s="594"/>
      <c r="X76" s="421"/>
      <c r="Y76" s="590"/>
      <c r="Z76" s="588"/>
      <c r="AA76" s="514"/>
      <c r="AB76" s="588"/>
      <c r="AC76" s="418"/>
      <c r="AD76" s="590"/>
      <c r="AE76" s="597"/>
      <c r="AF76" s="588"/>
      <c r="AG76" s="588"/>
      <c r="AH76" s="458"/>
      <c r="AI76" s="439"/>
      <c r="AJ76" s="439"/>
      <c r="AK76" s="473"/>
      <c r="AL76" s="459"/>
      <c r="AM76" s="458"/>
      <c r="AN76" s="635"/>
      <c r="AO76" s="420"/>
      <c r="AP76" s="421"/>
      <c r="AQ76" s="582"/>
      <c r="AR76" s="582"/>
      <c r="AS76" s="582"/>
      <c r="AT76" s="582"/>
      <c r="AU76" s="611"/>
      <c r="AV76" s="620"/>
      <c r="AW76" s="614"/>
      <c r="AX76" s="616"/>
      <c r="AY76" s="629"/>
      <c r="AZ76" s="603"/>
      <c r="BA76" s="606"/>
      <c r="BB76" s="620"/>
      <c r="BC76" s="599"/>
      <c r="BD76" s="633"/>
      <c r="BE76" s="627"/>
      <c r="BF76" s="627"/>
      <c r="BG76" s="599"/>
      <c r="BH76" s="628"/>
      <c r="BI76" s="599"/>
      <c r="BJ76" s="599"/>
      <c r="BK76" s="599"/>
      <c r="BL76" s="582"/>
      <c r="BM76" s="596"/>
    </row>
    <row r="77" spans="1:132" s="134" customFormat="1" ht="22.5" customHeight="1" x14ac:dyDescent="0.25">
      <c r="A77" s="576"/>
      <c r="B77" s="416"/>
      <c r="C77" s="417" t="s">
        <v>1025</v>
      </c>
      <c r="D77" s="579"/>
      <c r="E77" s="416"/>
      <c r="F77" s="421"/>
      <c r="G77" s="416"/>
      <c r="H77" s="416"/>
      <c r="I77" s="416"/>
      <c r="J77" s="416"/>
      <c r="K77" s="420"/>
      <c r="L77" s="420"/>
      <c r="M77" s="420"/>
      <c r="N77" s="420"/>
      <c r="O77" s="420"/>
      <c r="P77" s="467"/>
      <c r="Q77" s="470"/>
      <c r="R77" s="131" t="s">
        <v>945</v>
      </c>
      <c r="S77" s="132" t="s">
        <v>1001</v>
      </c>
      <c r="T77" s="132"/>
      <c r="U77" s="572"/>
      <c r="V77" s="592"/>
      <c r="W77" s="594"/>
      <c r="X77" s="421"/>
      <c r="Y77" s="590"/>
      <c r="Z77" s="588"/>
      <c r="AA77" s="514"/>
      <c r="AB77" s="588"/>
      <c r="AC77" s="418"/>
      <c r="AD77" s="590"/>
      <c r="AE77" s="597"/>
      <c r="AF77" s="588"/>
      <c r="AG77" s="588"/>
      <c r="AH77" s="458"/>
      <c r="AI77" s="439"/>
      <c r="AJ77" s="439"/>
      <c r="AK77" s="473"/>
      <c r="AL77" s="459"/>
      <c r="AM77" s="458"/>
      <c r="AN77" s="635"/>
      <c r="AO77" s="420"/>
      <c r="AP77" s="421"/>
      <c r="AQ77" s="582"/>
      <c r="AR77" s="582"/>
      <c r="AS77" s="582"/>
      <c r="AT77" s="582"/>
      <c r="AU77" s="611"/>
      <c r="AV77" s="620"/>
      <c r="AW77" s="614"/>
      <c r="AX77" s="616"/>
      <c r="AY77" s="629"/>
      <c r="AZ77" s="603"/>
      <c r="BA77" s="606"/>
      <c r="BB77" s="620"/>
      <c r="BC77" s="599"/>
      <c r="BD77" s="633"/>
      <c r="BE77" s="627"/>
      <c r="BF77" s="627"/>
      <c r="BG77" s="599"/>
      <c r="BH77" s="628"/>
      <c r="BI77" s="599"/>
      <c r="BJ77" s="599"/>
      <c r="BK77" s="599"/>
      <c r="BL77" s="582"/>
      <c r="BM77" s="596"/>
    </row>
    <row r="78" spans="1:132" s="134" customFormat="1" ht="22.5" customHeight="1" x14ac:dyDescent="0.25">
      <c r="A78" s="576"/>
      <c r="B78" s="416"/>
      <c r="C78" s="418"/>
      <c r="D78" s="579"/>
      <c r="E78" s="416"/>
      <c r="F78" s="421"/>
      <c r="G78" s="416"/>
      <c r="H78" s="416"/>
      <c r="I78" s="416"/>
      <c r="J78" s="416"/>
      <c r="K78" s="420"/>
      <c r="L78" s="420"/>
      <c r="M78" s="420"/>
      <c r="N78" s="420"/>
      <c r="O78" s="420"/>
      <c r="P78" s="467"/>
      <c r="Q78" s="470"/>
      <c r="R78" s="131" t="s">
        <v>946</v>
      </c>
      <c r="S78" s="132" t="s">
        <v>1001</v>
      </c>
      <c r="T78" s="132"/>
      <c r="U78" s="572"/>
      <c r="V78" s="592"/>
      <c r="W78" s="594"/>
      <c r="X78" s="421"/>
      <c r="Y78" s="590"/>
      <c r="Z78" s="588"/>
      <c r="AA78" s="514"/>
      <c r="AB78" s="588"/>
      <c r="AC78" s="418"/>
      <c r="AD78" s="590"/>
      <c r="AE78" s="597"/>
      <c r="AF78" s="588"/>
      <c r="AG78" s="588"/>
      <c r="AH78" s="458"/>
      <c r="AI78" s="439"/>
      <c r="AJ78" s="439"/>
      <c r="AK78" s="473"/>
      <c r="AL78" s="459"/>
      <c r="AM78" s="458"/>
      <c r="AN78" s="635"/>
      <c r="AO78" s="420"/>
      <c r="AP78" s="421"/>
      <c r="AQ78" s="582"/>
      <c r="AR78" s="582"/>
      <c r="AS78" s="582"/>
      <c r="AT78" s="582"/>
      <c r="AU78" s="611"/>
      <c r="AV78" s="620"/>
      <c r="AW78" s="614"/>
      <c r="AX78" s="616"/>
      <c r="AY78" s="629"/>
      <c r="AZ78" s="603"/>
      <c r="BA78" s="606"/>
      <c r="BB78" s="620"/>
      <c r="BC78" s="599"/>
      <c r="BD78" s="633"/>
      <c r="BE78" s="627"/>
      <c r="BF78" s="627"/>
      <c r="BG78" s="599"/>
      <c r="BH78" s="628"/>
      <c r="BI78" s="599"/>
      <c r="BJ78" s="599"/>
      <c r="BK78" s="599"/>
      <c r="BL78" s="582"/>
      <c r="BM78" s="596"/>
    </row>
    <row r="79" spans="1:132" s="134" customFormat="1" ht="22.5" customHeight="1" x14ac:dyDescent="0.25">
      <c r="A79" s="576"/>
      <c r="B79" s="416"/>
      <c r="C79" s="418"/>
      <c r="D79" s="579"/>
      <c r="E79" s="416"/>
      <c r="F79" s="421"/>
      <c r="G79" s="416"/>
      <c r="H79" s="416"/>
      <c r="I79" s="416"/>
      <c r="J79" s="416"/>
      <c r="K79" s="420"/>
      <c r="L79" s="420"/>
      <c r="M79" s="420"/>
      <c r="N79" s="420"/>
      <c r="O79" s="420"/>
      <c r="P79" s="467"/>
      <c r="Q79" s="470"/>
      <c r="R79" s="131" t="s">
        <v>947</v>
      </c>
      <c r="S79" s="132" t="s">
        <v>1001</v>
      </c>
      <c r="T79" s="132"/>
      <c r="U79" s="572"/>
      <c r="V79" s="592"/>
      <c r="W79" s="594"/>
      <c r="X79" s="421"/>
      <c r="Y79" s="590"/>
      <c r="Z79" s="588"/>
      <c r="AA79" s="514"/>
      <c r="AB79" s="588"/>
      <c r="AC79" s="418"/>
      <c r="AD79" s="590"/>
      <c r="AE79" s="597"/>
      <c r="AF79" s="588"/>
      <c r="AG79" s="588"/>
      <c r="AH79" s="458"/>
      <c r="AI79" s="439"/>
      <c r="AJ79" s="439"/>
      <c r="AK79" s="473"/>
      <c r="AL79" s="459"/>
      <c r="AM79" s="458"/>
      <c r="AN79" s="635"/>
      <c r="AO79" s="420"/>
      <c r="AP79" s="421"/>
      <c r="AQ79" s="582"/>
      <c r="AR79" s="582"/>
      <c r="AS79" s="582"/>
      <c r="AT79" s="582"/>
      <c r="AU79" s="611"/>
      <c r="AV79" s="620"/>
      <c r="AW79" s="614"/>
      <c r="AX79" s="616"/>
      <c r="AY79" s="629"/>
      <c r="AZ79" s="603"/>
      <c r="BA79" s="606"/>
      <c r="BB79" s="620"/>
      <c r="BC79" s="599"/>
      <c r="BD79" s="633"/>
      <c r="BE79" s="627"/>
      <c r="BF79" s="627"/>
      <c r="BG79" s="599"/>
      <c r="BH79" s="628"/>
      <c r="BI79" s="599"/>
      <c r="BJ79" s="599"/>
      <c r="BK79" s="599"/>
      <c r="BL79" s="582"/>
      <c r="BM79" s="596"/>
    </row>
    <row r="80" spans="1:132" s="134" customFormat="1" ht="22.5" customHeight="1" x14ac:dyDescent="0.25">
      <c r="A80" s="576"/>
      <c r="B80" s="416"/>
      <c r="C80" s="418"/>
      <c r="D80" s="579"/>
      <c r="E80" s="416"/>
      <c r="F80" s="421"/>
      <c r="G80" s="416"/>
      <c r="H80" s="416"/>
      <c r="I80" s="416"/>
      <c r="J80" s="416"/>
      <c r="K80" s="420"/>
      <c r="L80" s="420"/>
      <c r="M80" s="420"/>
      <c r="N80" s="420"/>
      <c r="O80" s="420"/>
      <c r="P80" s="467"/>
      <c r="Q80" s="470"/>
      <c r="R80" s="131" t="s">
        <v>948</v>
      </c>
      <c r="S80" s="132"/>
      <c r="T80" s="132" t="s">
        <v>1001</v>
      </c>
      <c r="U80" s="572"/>
      <c r="V80" s="592"/>
      <c r="W80" s="594"/>
      <c r="X80" s="421"/>
      <c r="Y80" s="590"/>
      <c r="Z80" s="588"/>
      <c r="AA80" s="514"/>
      <c r="AB80" s="588"/>
      <c r="AC80" s="418"/>
      <c r="AD80" s="590"/>
      <c r="AE80" s="597"/>
      <c r="AF80" s="588"/>
      <c r="AG80" s="588"/>
      <c r="AH80" s="458"/>
      <c r="AI80" s="439"/>
      <c r="AJ80" s="439"/>
      <c r="AK80" s="473"/>
      <c r="AL80" s="459"/>
      <c r="AM80" s="458"/>
      <c r="AN80" s="635"/>
      <c r="AO80" s="420"/>
      <c r="AP80" s="421"/>
      <c r="AQ80" s="582"/>
      <c r="AR80" s="582"/>
      <c r="AS80" s="582"/>
      <c r="AT80" s="582"/>
      <c r="AU80" s="611"/>
      <c r="AV80" s="620"/>
      <c r="AW80" s="614"/>
      <c r="AX80" s="616"/>
      <c r="AY80" s="629"/>
      <c r="AZ80" s="603"/>
      <c r="BA80" s="606"/>
      <c r="BB80" s="620"/>
      <c r="BC80" s="599"/>
      <c r="BD80" s="633"/>
      <c r="BE80" s="627"/>
      <c r="BF80" s="627"/>
      <c r="BG80" s="599"/>
      <c r="BH80" s="628"/>
      <c r="BI80" s="599"/>
      <c r="BJ80" s="599"/>
      <c r="BK80" s="599"/>
      <c r="BL80" s="582"/>
      <c r="BM80" s="596"/>
    </row>
    <row r="81" spans="1:65" s="134" customFormat="1" ht="22.5" customHeight="1" x14ac:dyDescent="0.25">
      <c r="A81" s="576"/>
      <c r="B81" s="416"/>
      <c r="C81" s="418"/>
      <c r="D81" s="579"/>
      <c r="E81" s="416"/>
      <c r="F81" s="421"/>
      <c r="G81" s="416"/>
      <c r="H81" s="416"/>
      <c r="I81" s="416"/>
      <c r="J81" s="416"/>
      <c r="K81" s="420"/>
      <c r="L81" s="420"/>
      <c r="M81" s="420"/>
      <c r="N81" s="420"/>
      <c r="O81" s="420"/>
      <c r="P81" s="467"/>
      <c r="Q81" s="470"/>
      <c r="R81" s="131" t="s">
        <v>949</v>
      </c>
      <c r="S81" s="132" t="s">
        <v>1001</v>
      </c>
      <c r="T81" s="132"/>
      <c r="U81" s="572"/>
      <c r="V81" s="592"/>
      <c r="W81" s="594"/>
      <c r="X81" s="421"/>
      <c r="Y81" s="590"/>
      <c r="Z81" s="588"/>
      <c r="AA81" s="514"/>
      <c r="AB81" s="588"/>
      <c r="AC81" s="418"/>
      <c r="AD81" s="590"/>
      <c r="AE81" s="597"/>
      <c r="AF81" s="588"/>
      <c r="AG81" s="588"/>
      <c r="AH81" s="458"/>
      <c r="AI81" s="439"/>
      <c r="AJ81" s="439"/>
      <c r="AK81" s="473"/>
      <c r="AL81" s="459"/>
      <c r="AM81" s="458"/>
      <c r="AN81" s="635"/>
      <c r="AO81" s="420"/>
      <c r="AP81" s="421"/>
      <c r="AQ81" s="582"/>
      <c r="AR81" s="582"/>
      <c r="AS81" s="582"/>
      <c r="AT81" s="582"/>
      <c r="AU81" s="611"/>
      <c r="AV81" s="620"/>
      <c r="AW81" s="614"/>
      <c r="AX81" s="616"/>
      <c r="AY81" s="629"/>
      <c r="AZ81" s="603"/>
      <c r="BA81" s="606"/>
      <c r="BB81" s="620"/>
      <c r="BC81" s="599"/>
      <c r="BD81" s="633"/>
      <c r="BE81" s="627"/>
      <c r="BF81" s="627"/>
      <c r="BG81" s="599"/>
      <c r="BH81" s="628"/>
      <c r="BI81" s="599"/>
      <c r="BJ81" s="599"/>
      <c r="BK81" s="599"/>
      <c r="BL81" s="582"/>
      <c r="BM81" s="596"/>
    </row>
    <row r="82" spans="1:65" s="134" customFormat="1" ht="22.5" customHeight="1" x14ac:dyDescent="0.25">
      <c r="A82" s="576"/>
      <c r="B82" s="416"/>
      <c r="C82" s="418"/>
      <c r="D82" s="579"/>
      <c r="E82" s="416"/>
      <c r="F82" s="421"/>
      <c r="G82" s="416"/>
      <c r="H82" s="416"/>
      <c r="I82" s="416"/>
      <c r="J82" s="416"/>
      <c r="K82" s="420"/>
      <c r="L82" s="420"/>
      <c r="M82" s="420"/>
      <c r="N82" s="420"/>
      <c r="O82" s="420"/>
      <c r="P82" s="467"/>
      <c r="Q82" s="470"/>
      <c r="R82" s="131" t="s">
        <v>950</v>
      </c>
      <c r="S82" s="132"/>
      <c r="T82" s="132" t="s">
        <v>1001</v>
      </c>
      <c r="U82" s="572"/>
      <c r="V82" s="592"/>
      <c r="W82" s="594"/>
      <c r="X82" s="421"/>
      <c r="Y82" s="590"/>
      <c r="Z82" s="588"/>
      <c r="AA82" s="514"/>
      <c r="AB82" s="588"/>
      <c r="AC82" s="418"/>
      <c r="AD82" s="590"/>
      <c r="AE82" s="597"/>
      <c r="AF82" s="588"/>
      <c r="AG82" s="588"/>
      <c r="AH82" s="458"/>
      <c r="AI82" s="439"/>
      <c r="AJ82" s="439"/>
      <c r="AK82" s="473"/>
      <c r="AL82" s="459"/>
      <c r="AM82" s="458"/>
      <c r="AN82" s="635"/>
      <c r="AO82" s="420"/>
      <c r="AP82" s="421"/>
      <c r="AQ82" s="582"/>
      <c r="AR82" s="582"/>
      <c r="AS82" s="582"/>
      <c r="AT82" s="582"/>
      <c r="AU82" s="611"/>
      <c r="AV82" s="620"/>
      <c r="AW82" s="614"/>
      <c r="AX82" s="616"/>
      <c r="AY82" s="629"/>
      <c r="AZ82" s="603"/>
      <c r="BA82" s="606"/>
      <c r="BB82" s="620"/>
      <c r="BC82" s="599"/>
      <c r="BD82" s="633"/>
      <c r="BE82" s="627"/>
      <c r="BF82" s="627"/>
      <c r="BG82" s="599"/>
      <c r="BH82" s="628"/>
      <c r="BI82" s="599"/>
      <c r="BJ82" s="599"/>
      <c r="BK82" s="599"/>
      <c r="BL82" s="582"/>
      <c r="BM82" s="596"/>
    </row>
    <row r="83" spans="1:65" s="134" customFormat="1" ht="22.5" customHeight="1" x14ac:dyDescent="0.25">
      <c r="A83" s="576"/>
      <c r="B83" s="416"/>
      <c r="C83" s="418"/>
      <c r="D83" s="579"/>
      <c r="E83" s="416"/>
      <c r="F83" s="421"/>
      <c r="G83" s="416"/>
      <c r="H83" s="416"/>
      <c r="I83" s="416"/>
      <c r="J83" s="416"/>
      <c r="K83" s="420"/>
      <c r="L83" s="420"/>
      <c r="M83" s="420"/>
      <c r="N83" s="420"/>
      <c r="O83" s="420"/>
      <c r="P83" s="467"/>
      <c r="Q83" s="470"/>
      <c r="R83" s="131" t="s">
        <v>951</v>
      </c>
      <c r="S83" s="132"/>
      <c r="T83" s="132" t="s">
        <v>1001</v>
      </c>
      <c r="U83" s="572"/>
      <c r="V83" s="592"/>
      <c r="W83" s="594"/>
      <c r="X83" s="421"/>
      <c r="Y83" s="590"/>
      <c r="Z83" s="588"/>
      <c r="AA83" s="514"/>
      <c r="AB83" s="588"/>
      <c r="AC83" s="418"/>
      <c r="AD83" s="590"/>
      <c r="AE83" s="597"/>
      <c r="AF83" s="588"/>
      <c r="AG83" s="588"/>
      <c r="AH83" s="458"/>
      <c r="AI83" s="439"/>
      <c r="AJ83" s="439"/>
      <c r="AK83" s="473"/>
      <c r="AL83" s="459"/>
      <c r="AM83" s="458"/>
      <c r="AN83" s="635"/>
      <c r="AO83" s="420"/>
      <c r="AP83" s="421"/>
      <c r="AQ83" s="582"/>
      <c r="AR83" s="582"/>
      <c r="AS83" s="582"/>
      <c r="AT83" s="582"/>
      <c r="AU83" s="611"/>
      <c r="AV83" s="620"/>
      <c r="AW83" s="614"/>
      <c r="AX83" s="616"/>
      <c r="AY83" s="629"/>
      <c r="AZ83" s="603"/>
      <c r="BA83" s="606"/>
      <c r="BB83" s="620"/>
      <c r="BC83" s="599"/>
      <c r="BD83" s="633"/>
      <c r="BE83" s="627"/>
      <c r="BF83" s="627"/>
      <c r="BG83" s="599"/>
      <c r="BH83" s="628"/>
      <c r="BI83" s="599"/>
      <c r="BJ83" s="599"/>
      <c r="BK83" s="599"/>
      <c r="BL83" s="582"/>
      <c r="BM83" s="596"/>
    </row>
    <row r="84" spans="1:65" s="134" customFormat="1" ht="22.5" customHeight="1" x14ac:dyDescent="0.25">
      <c r="A84" s="576"/>
      <c r="B84" s="416"/>
      <c r="C84" s="418"/>
      <c r="D84" s="579"/>
      <c r="E84" s="416"/>
      <c r="F84" s="421"/>
      <c r="G84" s="416"/>
      <c r="H84" s="416"/>
      <c r="I84" s="416"/>
      <c r="J84" s="416"/>
      <c r="K84" s="420"/>
      <c r="L84" s="420"/>
      <c r="M84" s="420"/>
      <c r="N84" s="420"/>
      <c r="O84" s="420"/>
      <c r="P84" s="467"/>
      <c r="Q84" s="470"/>
      <c r="R84" s="131" t="s">
        <v>952</v>
      </c>
      <c r="S84" s="132"/>
      <c r="T84" s="132" t="s">
        <v>1001</v>
      </c>
      <c r="U84" s="572"/>
      <c r="V84" s="592"/>
      <c r="W84" s="594"/>
      <c r="X84" s="421"/>
      <c r="Y84" s="590"/>
      <c r="Z84" s="588"/>
      <c r="AA84" s="514"/>
      <c r="AB84" s="588"/>
      <c r="AC84" s="418"/>
      <c r="AD84" s="590"/>
      <c r="AE84" s="597"/>
      <c r="AF84" s="588"/>
      <c r="AG84" s="588"/>
      <c r="AH84" s="458"/>
      <c r="AI84" s="439"/>
      <c r="AJ84" s="439"/>
      <c r="AK84" s="473"/>
      <c r="AL84" s="459"/>
      <c r="AM84" s="458"/>
      <c r="AN84" s="635"/>
      <c r="AO84" s="420"/>
      <c r="AP84" s="421"/>
      <c r="AQ84" s="582"/>
      <c r="AR84" s="582"/>
      <c r="AS84" s="582"/>
      <c r="AT84" s="582"/>
      <c r="AU84" s="611"/>
      <c r="AV84" s="620"/>
      <c r="AW84" s="614"/>
      <c r="AX84" s="616"/>
      <c r="AY84" s="629"/>
      <c r="AZ84" s="603"/>
      <c r="BA84" s="606"/>
      <c r="BB84" s="620"/>
      <c r="BC84" s="599"/>
      <c r="BD84" s="633"/>
      <c r="BE84" s="627"/>
      <c r="BF84" s="627"/>
      <c r="BG84" s="599"/>
      <c r="BH84" s="628"/>
      <c r="BI84" s="599"/>
      <c r="BJ84" s="599"/>
      <c r="BK84" s="599"/>
      <c r="BL84" s="582"/>
      <c r="BM84" s="596"/>
    </row>
    <row r="85" spans="1:65" s="134" customFormat="1" ht="22.5" customHeight="1" x14ac:dyDescent="0.25">
      <c r="A85" s="576"/>
      <c r="B85" s="416"/>
      <c r="C85" s="418"/>
      <c r="D85" s="579"/>
      <c r="E85" s="416"/>
      <c r="F85" s="421"/>
      <c r="G85" s="416"/>
      <c r="H85" s="416"/>
      <c r="I85" s="416"/>
      <c r="J85" s="416"/>
      <c r="K85" s="420"/>
      <c r="L85" s="420"/>
      <c r="M85" s="420"/>
      <c r="N85" s="420"/>
      <c r="O85" s="420"/>
      <c r="P85" s="467"/>
      <c r="Q85" s="470"/>
      <c r="R85" s="131" t="s">
        <v>953</v>
      </c>
      <c r="S85" s="132"/>
      <c r="T85" s="132" t="s">
        <v>1001</v>
      </c>
      <c r="U85" s="572"/>
      <c r="V85" s="592"/>
      <c r="W85" s="594"/>
      <c r="X85" s="421"/>
      <c r="Y85" s="590"/>
      <c r="Z85" s="588"/>
      <c r="AA85" s="514"/>
      <c r="AB85" s="588"/>
      <c r="AC85" s="418"/>
      <c r="AD85" s="590"/>
      <c r="AE85" s="597"/>
      <c r="AF85" s="588"/>
      <c r="AG85" s="588"/>
      <c r="AH85" s="458"/>
      <c r="AI85" s="439"/>
      <c r="AJ85" s="439"/>
      <c r="AK85" s="473"/>
      <c r="AL85" s="459"/>
      <c r="AM85" s="458"/>
      <c r="AN85" s="635"/>
      <c r="AO85" s="420"/>
      <c r="AP85" s="421"/>
      <c r="AQ85" s="582"/>
      <c r="AR85" s="582"/>
      <c r="AS85" s="582"/>
      <c r="AT85" s="582"/>
      <c r="AU85" s="611"/>
      <c r="AV85" s="620"/>
      <c r="AW85" s="614"/>
      <c r="AX85" s="616"/>
      <c r="AY85" s="629"/>
      <c r="AZ85" s="603"/>
      <c r="BA85" s="606"/>
      <c r="BB85" s="620"/>
      <c r="BC85" s="599"/>
      <c r="BD85" s="633"/>
      <c r="BE85" s="627"/>
      <c r="BF85" s="627"/>
      <c r="BG85" s="599"/>
      <c r="BH85" s="628"/>
      <c r="BI85" s="599"/>
      <c r="BJ85" s="599"/>
      <c r="BK85" s="599"/>
      <c r="BL85" s="582"/>
      <c r="BM85" s="596"/>
    </row>
    <row r="86" spans="1:65" s="134" customFormat="1" ht="22.5" customHeight="1" x14ac:dyDescent="0.25">
      <c r="A86" s="576"/>
      <c r="B86" s="416"/>
      <c r="C86" s="419"/>
      <c r="D86" s="579"/>
      <c r="E86" s="416"/>
      <c r="F86" s="421"/>
      <c r="G86" s="416"/>
      <c r="H86" s="416"/>
      <c r="I86" s="416"/>
      <c r="J86" s="416"/>
      <c r="K86" s="420"/>
      <c r="L86" s="420"/>
      <c r="M86" s="420"/>
      <c r="N86" s="420"/>
      <c r="O86" s="420"/>
      <c r="P86" s="468"/>
      <c r="Q86" s="471"/>
      <c r="R86" s="135" t="s">
        <v>954</v>
      </c>
      <c r="S86" s="132">
        <f>COUNTA(S67:S85)</f>
        <v>10</v>
      </c>
      <c r="T86" s="132">
        <f>COUNTA(T67:T85)</f>
        <v>9</v>
      </c>
      <c r="U86" s="573"/>
      <c r="V86" s="592"/>
      <c r="W86" s="594"/>
      <c r="X86" s="421"/>
      <c r="Y86" s="590"/>
      <c r="Z86" s="588"/>
      <c r="AA86" s="515"/>
      <c r="AB86" s="588"/>
      <c r="AC86" s="419"/>
      <c r="AD86" s="590"/>
      <c r="AE86" s="597"/>
      <c r="AF86" s="588"/>
      <c r="AG86" s="588"/>
      <c r="AH86" s="458"/>
      <c r="AI86" s="440"/>
      <c r="AJ86" s="440"/>
      <c r="AK86" s="474"/>
      <c r="AL86" s="459"/>
      <c r="AM86" s="458"/>
      <c r="AN86" s="635"/>
      <c r="AO86" s="420"/>
      <c r="AP86" s="421"/>
      <c r="AQ86" s="582"/>
      <c r="AR86" s="582"/>
      <c r="AS86" s="582"/>
      <c r="AT86" s="582"/>
      <c r="AU86" s="611"/>
      <c r="AV86" s="620"/>
      <c r="AW86" s="614"/>
      <c r="AX86" s="616"/>
      <c r="AY86" s="629"/>
      <c r="AZ86" s="603"/>
      <c r="BA86" s="606"/>
      <c r="BB86" s="620"/>
      <c r="BC86" s="599"/>
      <c r="BD86" s="633"/>
      <c r="BE86" s="627"/>
      <c r="BF86" s="627"/>
      <c r="BG86" s="599"/>
      <c r="BH86" s="628"/>
      <c r="BI86" s="599"/>
      <c r="BJ86" s="599"/>
      <c r="BK86" s="599"/>
      <c r="BL86" s="582"/>
      <c r="BM86" s="596"/>
    </row>
    <row r="87" spans="1:65" s="139" customFormat="1" ht="22.5" customHeight="1" x14ac:dyDescent="0.25">
      <c r="A87" s="623">
        <v>18</v>
      </c>
      <c r="B87" s="420" t="s">
        <v>10</v>
      </c>
      <c r="C87" s="430" t="s">
        <v>997</v>
      </c>
      <c r="D87" s="420" t="s">
        <v>1026</v>
      </c>
      <c r="E87" s="420" t="s">
        <v>1027</v>
      </c>
      <c r="F87" s="433" t="s">
        <v>1028</v>
      </c>
      <c r="G87" s="420" t="s">
        <v>1001</v>
      </c>
      <c r="H87" s="420" t="s">
        <v>1001</v>
      </c>
      <c r="I87" s="420" t="s">
        <v>1001</v>
      </c>
      <c r="J87" s="420" t="s">
        <v>1001</v>
      </c>
      <c r="K87" s="420" t="s">
        <v>1029</v>
      </c>
      <c r="L87" s="420" t="s">
        <v>1030</v>
      </c>
      <c r="M87" s="420" t="s">
        <v>1031</v>
      </c>
      <c r="N87" s="420" t="s">
        <v>902</v>
      </c>
      <c r="O87" s="420" t="s">
        <v>958</v>
      </c>
      <c r="P87" s="643"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Rara vez</v>
      </c>
      <c r="Q87" s="646">
        <f>IF(P87="Casi seguro",100%,IF(P87="Probable",80%,IF(P87="Posible",60%,IF(P87="Improbable",40%,IF(P87="Rara vez",20%,0)))))</f>
        <v>0.2</v>
      </c>
      <c r="R87" s="141" t="s">
        <v>904</v>
      </c>
      <c r="S87" s="142">
        <v>111</v>
      </c>
      <c r="T87" s="142"/>
      <c r="U87" s="643" t="str">
        <f>IF(S106&lt;=5,"Moderado",IF(S106&lt;=11,"Mayor","Catastrofico"))</f>
        <v>Mayor</v>
      </c>
      <c r="V87" s="636">
        <f>IF(U87=0,0,IF(U87="Moderado",60%,IF(U87="Mayor",80%,100%)))</f>
        <v>0.8</v>
      </c>
      <c r="W87" s="638" t="s">
        <v>905</v>
      </c>
      <c r="X87" s="433" t="s">
        <v>1032</v>
      </c>
      <c r="Y87" s="523" t="str">
        <f>IF(Z87="Preventivo","X",IF(Z87="Detectivo","X","X "))</f>
        <v>X</v>
      </c>
      <c r="Z87" s="640" t="s">
        <v>907</v>
      </c>
      <c r="AA87" s="525">
        <f>IF(Z87="","",IF(Z87="Preventivo",25%,15%))</f>
        <v>0.25</v>
      </c>
      <c r="AB87" s="640" t="s">
        <v>12</v>
      </c>
      <c r="AC87" s="525">
        <f>IF(AB87="Automatico",25%,15%)</f>
        <v>0.15</v>
      </c>
      <c r="AD87" s="560">
        <f>AA87+AC87</f>
        <v>0.4</v>
      </c>
      <c r="AE87" s="640" t="s">
        <v>5</v>
      </c>
      <c r="AF87" s="640" t="s">
        <v>6</v>
      </c>
      <c r="AG87" s="640" t="s">
        <v>7</v>
      </c>
      <c r="AH87" s="560">
        <f>Q87-(Q87*AD87)</f>
        <v>0.12</v>
      </c>
      <c r="AI87" s="652" t="str">
        <f>IF(AJ87=0,"Defina la frecuencia",IF(AJ87=20%,"Rara vez",IF(AJ87=40%,"Improbable",IF(AJ87=60%,"Posible",IF(AJ87=80%,"Probable","Casi seguro")))))</f>
        <v>Rara vez</v>
      </c>
      <c r="AJ87" s="652">
        <f>IF(AH94&lt;20%,20%,IF(AH94&lt;40%,40%,IF(AH94&lt;60%,60%,IF(AH94&lt;80%,80%,100%))))</f>
        <v>0.2</v>
      </c>
      <c r="AK87" s="655">
        <f>VALUE(AJ87)</f>
        <v>0.2</v>
      </c>
      <c r="AL87" s="658" t="str">
        <f>U87</f>
        <v>Mayor</v>
      </c>
      <c r="AM87" s="636">
        <f>V87</f>
        <v>0.8</v>
      </c>
      <c r="AN87" s="638" t="s">
        <v>905</v>
      </c>
      <c r="AO87" s="420" t="s">
        <v>908</v>
      </c>
      <c r="AP87" s="433" t="s">
        <v>1033</v>
      </c>
      <c r="AQ87" s="420" t="s">
        <v>1034</v>
      </c>
      <c r="AR87" s="650">
        <v>45291</v>
      </c>
      <c r="AS87" s="650" t="s">
        <v>981</v>
      </c>
      <c r="AT87" s="420" t="s">
        <v>9</v>
      </c>
      <c r="AU87" s="420" t="s">
        <v>1035</v>
      </c>
      <c r="AV87" s="680" t="s">
        <v>1036</v>
      </c>
      <c r="AW87" s="681" t="s">
        <v>983</v>
      </c>
      <c r="AX87" s="684">
        <v>1</v>
      </c>
      <c r="AY87" s="685" t="s">
        <v>1037</v>
      </c>
      <c r="AZ87" s="498" t="s">
        <v>1038</v>
      </c>
      <c r="BA87" s="674">
        <v>1</v>
      </c>
      <c r="BB87" s="675" t="s">
        <v>1039</v>
      </c>
      <c r="BC87" s="677"/>
      <c r="BD87" s="678"/>
      <c r="BE87" s="554" t="s">
        <v>984</v>
      </c>
      <c r="BF87" s="668" t="s">
        <v>1040</v>
      </c>
      <c r="BG87" s="670">
        <v>1</v>
      </c>
      <c r="BH87" s="672" t="s">
        <v>1041</v>
      </c>
      <c r="BI87" s="673" t="s">
        <v>11</v>
      </c>
      <c r="BJ87" s="673"/>
      <c r="BK87" s="673" t="s">
        <v>1037</v>
      </c>
      <c r="BL87" s="420" t="s">
        <v>289</v>
      </c>
      <c r="BM87" s="661">
        <v>1</v>
      </c>
    </row>
    <row r="88" spans="1:65" s="139" customFormat="1" ht="22.5" customHeight="1" x14ac:dyDescent="0.25">
      <c r="A88" s="623"/>
      <c r="B88" s="420"/>
      <c r="C88" s="431"/>
      <c r="D88" s="420"/>
      <c r="E88" s="420"/>
      <c r="F88" s="433"/>
      <c r="G88" s="420"/>
      <c r="H88" s="420"/>
      <c r="I88" s="420"/>
      <c r="J88" s="420"/>
      <c r="K88" s="420"/>
      <c r="L88" s="420"/>
      <c r="M88" s="420"/>
      <c r="N88" s="420"/>
      <c r="O88" s="420"/>
      <c r="P88" s="644"/>
      <c r="Q88" s="647"/>
      <c r="R88" s="141" t="s">
        <v>923</v>
      </c>
      <c r="S88" s="142" t="s">
        <v>1001</v>
      </c>
      <c r="T88" s="142"/>
      <c r="U88" s="644"/>
      <c r="V88" s="636"/>
      <c r="W88" s="638"/>
      <c r="X88" s="433"/>
      <c r="Y88" s="523"/>
      <c r="Z88" s="641"/>
      <c r="AA88" s="526"/>
      <c r="AB88" s="641"/>
      <c r="AC88" s="526"/>
      <c r="AD88" s="660"/>
      <c r="AE88" s="641"/>
      <c r="AF88" s="641"/>
      <c r="AG88" s="641"/>
      <c r="AH88" s="560"/>
      <c r="AI88" s="653"/>
      <c r="AJ88" s="653"/>
      <c r="AK88" s="656"/>
      <c r="AL88" s="658"/>
      <c r="AM88" s="636"/>
      <c r="AN88" s="638"/>
      <c r="AO88" s="420"/>
      <c r="AP88" s="433"/>
      <c r="AQ88" s="649"/>
      <c r="AR88" s="649"/>
      <c r="AS88" s="649"/>
      <c r="AT88" s="649"/>
      <c r="AU88" s="420"/>
      <c r="AV88" s="480"/>
      <c r="AW88" s="630"/>
      <c r="AX88" s="416"/>
      <c r="AY88" s="671"/>
      <c r="AZ88" s="649"/>
      <c r="BA88" s="649"/>
      <c r="BB88" s="480"/>
      <c r="BC88" s="673"/>
      <c r="BD88" s="496"/>
      <c r="BE88" s="554"/>
      <c r="BF88" s="669"/>
      <c r="BG88" s="671"/>
      <c r="BH88" s="672"/>
      <c r="BI88" s="673"/>
      <c r="BJ88" s="673"/>
      <c r="BK88" s="671"/>
      <c r="BL88" s="649"/>
      <c r="BM88" s="662"/>
    </row>
    <row r="89" spans="1:65" s="139" customFormat="1" ht="22.5" customHeight="1" x14ac:dyDescent="0.25">
      <c r="A89" s="623"/>
      <c r="B89" s="420"/>
      <c r="C89" s="431"/>
      <c r="D89" s="420"/>
      <c r="E89" s="420"/>
      <c r="F89" s="433"/>
      <c r="G89" s="420"/>
      <c r="H89" s="420"/>
      <c r="I89" s="420"/>
      <c r="J89" s="420"/>
      <c r="K89" s="420"/>
      <c r="L89" s="420"/>
      <c r="M89" s="420"/>
      <c r="N89" s="420"/>
      <c r="O89" s="420"/>
      <c r="P89" s="644"/>
      <c r="Q89" s="647"/>
      <c r="R89" s="141" t="s">
        <v>924</v>
      </c>
      <c r="S89" s="142" t="s">
        <v>1001</v>
      </c>
      <c r="T89" s="142"/>
      <c r="U89" s="644"/>
      <c r="V89" s="636"/>
      <c r="W89" s="638"/>
      <c r="X89" s="433"/>
      <c r="Y89" s="523"/>
      <c r="Z89" s="641"/>
      <c r="AA89" s="526"/>
      <c r="AB89" s="641"/>
      <c r="AC89" s="526"/>
      <c r="AD89" s="660"/>
      <c r="AE89" s="641"/>
      <c r="AF89" s="641"/>
      <c r="AG89" s="641"/>
      <c r="AH89" s="560"/>
      <c r="AI89" s="653"/>
      <c r="AJ89" s="653"/>
      <c r="AK89" s="656"/>
      <c r="AL89" s="658"/>
      <c r="AM89" s="636"/>
      <c r="AN89" s="638"/>
      <c r="AO89" s="420"/>
      <c r="AP89" s="433"/>
      <c r="AQ89" s="649"/>
      <c r="AR89" s="649"/>
      <c r="AS89" s="649"/>
      <c r="AT89" s="649"/>
      <c r="AU89" s="420"/>
      <c r="AV89" s="480"/>
      <c r="AW89" s="630"/>
      <c r="AX89" s="416"/>
      <c r="AY89" s="671"/>
      <c r="AZ89" s="649"/>
      <c r="BA89" s="649"/>
      <c r="BB89" s="480"/>
      <c r="BC89" s="673"/>
      <c r="BD89" s="496"/>
      <c r="BE89" s="554"/>
      <c r="BF89" s="669"/>
      <c r="BG89" s="671"/>
      <c r="BH89" s="672"/>
      <c r="BI89" s="673"/>
      <c r="BJ89" s="673"/>
      <c r="BK89" s="671"/>
      <c r="BL89" s="649"/>
      <c r="BM89" s="662"/>
    </row>
    <row r="90" spans="1:65" s="139" customFormat="1" ht="22.5" customHeight="1" x14ac:dyDescent="0.25">
      <c r="A90" s="623"/>
      <c r="B90" s="420"/>
      <c r="C90" s="431"/>
      <c r="D90" s="420"/>
      <c r="E90" s="420"/>
      <c r="F90" s="433"/>
      <c r="G90" s="420"/>
      <c r="H90" s="420"/>
      <c r="I90" s="420"/>
      <c r="J90" s="420"/>
      <c r="K90" s="420"/>
      <c r="L90" s="420"/>
      <c r="M90" s="420"/>
      <c r="N90" s="420"/>
      <c r="O90" s="420"/>
      <c r="P90" s="644"/>
      <c r="Q90" s="647"/>
      <c r="R90" s="141" t="s">
        <v>925</v>
      </c>
      <c r="S90" s="142"/>
      <c r="T90" s="142" t="s">
        <v>1001</v>
      </c>
      <c r="U90" s="644"/>
      <c r="V90" s="636"/>
      <c r="W90" s="638"/>
      <c r="X90" s="433"/>
      <c r="Y90" s="523"/>
      <c r="Z90" s="641"/>
      <c r="AA90" s="526"/>
      <c r="AB90" s="641"/>
      <c r="AC90" s="526"/>
      <c r="AD90" s="660"/>
      <c r="AE90" s="641"/>
      <c r="AF90" s="641"/>
      <c r="AG90" s="641"/>
      <c r="AH90" s="560"/>
      <c r="AI90" s="653"/>
      <c r="AJ90" s="653"/>
      <c r="AK90" s="656"/>
      <c r="AL90" s="658"/>
      <c r="AM90" s="636"/>
      <c r="AN90" s="638"/>
      <c r="AO90" s="420"/>
      <c r="AP90" s="433"/>
      <c r="AQ90" s="649"/>
      <c r="AR90" s="649"/>
      <c r="AS90" s="649"/>
      <c r="AT90" s="649"/>
      <c r="AU90" s="420"/>
      <c r="AV90" s="480"/>
      <c r="AW90" s="630"/>
      <c r="AX90" s="416"/>
      <c r="AY90" s="671"/>
      <c r="AZ90" s="649"/>
      <c r="BA90" s="649"/>
      <c r="BB90" s="480"/>
      <c r="BC90" s="673"/>
      <c r="BD90" s="496"/>
      <c r="BE90" s="554"/>
      <c r="BF90" s="669"/>
      <c r="BG90" s="671"/>
      <c r="BH90" s="672"/>
      <c r="BI90" s="673"/>
      <c r="BJ90" s="673"/>
      <c r="BK90" s="671"/>
      <c r="BL90" s="649"/>
      <c r="BM90" s="662"/>
    </row>
    <row r="91" spans="1:65" s="139" customFormat="1" ht="21.95" customHeight="1" x14ac:dyDescent="0.25">
      <c r="A91" s="623"/>
      <c r="B91" s="420"/>
      <c r="C91" s="431"/>
      <c r="D91" s="420"/>
      <c r="E91" s="420"/>
      <c r="F91" s="433"/>
      <c r="G91" s="420"/>
      <c r="H91" s="420"/>
      <c r="I91" s="420"/>
      <c r="J91" s="420"/>
      <c r="K91" s="420"/>
      <c r="L91" s="420"/>
      <c r="M91" s="420"/>
      <c r="N91" s="420"/>
      <c r="O91" s="420"/>
      <c r="P91" s="644"/>
      <c r="Q91" s="647"/>
      <c r="R91" s="141" t="s">
        <v>926</v>
      </c>
      <c r="S91" s="142" t="s">
        <v>1001</v>
      </c>
      <c r="T91" s="142"/>
      <c r="U91" s="644"/>
      <c r="V91" s="636"/>
      <c r="W91" s="638"/>
      <c r="X91" s="433"/>
      <c r="Y91" s="523"/>
      <c r="Z91" s="641"/>
      <c r="AA91" s="526"/>
      <c r="AB91" s="641"/>
      <c r="AC91" s="526"/>
      <c r="AD91" s="660"/>
      <c r="AE91" s="641"/>
      <c r="AF91" s="641"/>
      <c r="AG91" s="641"/>
      <c r="AH91" s="560"/>
      <c r="AI91" s="653"/>
      <c r="AJ91" s="653"/>
      <c r="AK91" s="656"/>
      <c r="AL91" s="658"/>
      <c r="AM91" s="636"/>
      <c r="AN91" s="638"/>
      <c r="AO91" s="420"/>
      <c r="AP91" s="433"/>
      <c r="AQ91" s="649"/>
      <c r="AR91" s="649"/>
      <c r="AS91" s="649"/>
      <c r="AT91" s="649"/>
      <c r="AU91" s="420"/>
      <c r="AV91" s="480"/>
      <c r="AW91" s="630"/>
      <c r="AX91" s="416"/>
      <c r="AY91" s="671"/>
      <c r="AZ91" s="649"/>
      <c r="BA91" s="649"/>
      <c r="BB91" s="480"/>
      <c r="BC91" s="673"/>
      <c r="BD91" s="496"/>
      <c r="BE91" s="554"/>
      <c r="BF91" s="669"/>
      <c r="BG91" s="671"/>
      <c r="BH91" s="672"/>
      <c r="BI91" s="673"/>
      <c r="BJ91" s="673"/>
      <c r="BK91" s="671"/>
      <c r="BL91" s="649"/>
      <c r="BM91" s="662"/>
    </row>
    <row r="92" spans="1:65" s="139" customFormat="1" ht="22.5" customHeight="1" x14ac:dyDescent="0.25">
      <c r="A92" s="623"/>
      <c r="B92" s="420"/>
      <c r="C92" s="431"/>
      <c r="D92" s="420"/>
      <c r="E92" s="420"/>
      <c r="F92" s="433"/>
      <c r="G92" s="420"/>
      <c r="H92" s="420"/>
      <c r="I92" s="420"/>
      <c r="J92" s="420"/>
      <c r="K92" s="420"/>
      <c r="L92" s="420"/>
      <c r="M92" s="420"/>
      <c r="N92" s="420"/>
      <c r="O92" s="420"/>
      <c r="P92" s="644"/>
      <c r="Q92" s="647"/>
      <c r="R92" s="141" t="s">
        <v>927</v>
      </c>
      <c r="S92" s="142"/>
      <c r="T92" s="142" t="s">
        <v>1001</v>
      </c>
      <c r="U92" s="644"/>
      <c r="V92" s="636"/>
      <c r="W92" s="638"/>
      <c r="X92" s="433"/>
      <c r="Y92" s="523"/>
      <c r="Z92" s="641"/>
      <c r="AA92" s="526"/>
      <c r="AB92" s="641"/>
      <c r="AC92" s="526"/>
      <c r="AD92" s="660"/>
      <c r="AE92" s="641"/>
      <c r="AF92" s="641"/>
      <c r="AG92" s="641"/>
      <c r="AH92" s="560"/>
      <c r="AI92" s="653"/>
      <c r="AJ92" s="653"/>
      <c r="AK92" s="656"/>
      <c r="AL92" s="658"/>
      <c r="AM92" s="636"/>
      <c r="AN92" s="638"/>
      <c r="AO92" s="420"/>
      <c r="AP92" s="433"/>
      <c r="AQ92" s="649"/>
      <c r="AR92" s="649"/>
      <c r="AS92" s="649"/>
      <c r="AT92" s="649"/>
      <c r="AU92" s="420"/>
      <c r="AV92" s="480"/>
      <c r="AW92" s="630"/>
      <c r="AX92" s="416"/>
      <c r="AY92" s="671"/>
      <c r="AZ92" s="649"/>
      <c r="BA92" s="649"/>
      <c r="BB92" s="480"/>
      <c r="BC92" s="673"/>
      <c r="BD92" s="496"/>
      <c r="BE92" s="554"/>
      <c r="BF92" s="669"/>
      <c r="BG92" s="671"/>
      <c r="BH92" s="672"/>
      <c r="BI92" s="673"/>
      <c r="BJ92" s="673"/>
      <c r="BK92" s="671"/>
      <c r="BL92" s="649"/>
      <c r="BM92" s="662"/>
    </row>
    <row r="93" spans="1:65" s="139" customFormat="1" ht="108.75" customHeight="1" x14ac:dyDescent="0.25">
      <c r="A93" s="623"/>
      <c r="B93" s="420"/>
      <c r="C93" s="431"/>
      <c r="D93" s="420"/>
      <c r="E93" s="420"/>
      <c r="F93" s="433"/>
      <c r="G93" s="420"/>
      <c r="H93" s="420"/>
      <c r="I93" s="420"/>
      <c r="J93" s="420"/>
      <c r="K93" s="420"/>
      <c r="L93" s="420"/>
      <c r="M93" s="420"/>
      <c r="N93" s="420"/>
      <c r="O93" s="420"/>
      <c r="P93" s="644"/>
      <c r="Q93" s="647"/>
      <c r="R93" s="141" t="s">
        <v>928</v>
      </c>
      <c r="S93" s="142" t="s">
        <v>1001</v>
      </c>
      <c r="T93" s="142"/>
      <c r="U93" s="644"/>
      <c r="V93" s="636"/>
      <c r="W93" s="638"/>
      <c r="X93" s="433"/>
      <c r="Y93" s="523"/>
      <c r="Z93" s="641"/>
      <c r="AA93" s="642"/>
      <c r="AB93" s="641"/>
      <c r="AC93" s="642"/>
      <c r="AD93" s="660"/>
      <c r="AE93" s="641"/>
      <c r="AF93" s="641"/>
      <c r="AG93" s="641"/>
      <c r="AH93" s="560"/>
      <c r="AI93" s="653"/>
      <c r="AJ93" s="653"/>
      <c r="AK93" s="656"/>
      <c r="AL93" s="658"/>
      <c r="AM93" s="636"/>
      <c r="AN93" s="638"/>
      <c r="AO93" s="420"/>
      <c r="AP93" s="433"/>
      <c r="AQ93" s="649"/>
      <c r="AR93" s="649"/>
      <c r="AS93" s="649"/>
      <c r="AT93" s="649"/>
      <c r="AU93" s="420"/>
      <c r="AV93" s="480"/>
      <c r="AW93" s="630"/>
      <c r="AX93" s="416"/>
      <c r="AY93" s="671"/>
      <c r="AZ93" s="649"/>
      <c r="BA93" s="649"/>
      <c r="BB93" s="676"/>
      <c r="BC93" s="536"/>
      <c r="BD93" s="679"/>
      <c r="BE93" s="555"/>
      <c r="BF93" s="669"/>
      <c r="BG93" s="671"/>
      <c r="BH93" s="672"/>
      <c r="BI93" s="673"/>
      <c r="BJ93" s="673"/>
      <c r="BK93" s="671"/>
      <c r="BL93" s="649"/>
      <c r="BM93" s="662"/>
    </row>
    <row r="94" spans="1:65" s="139" customFormat="1" ht="22.5" customHeight="1" x14ac:dyDescent="0.25">
      <c r="A94" s="623"/>
      <c r="B94" s="420"/>
      <c r="C94" s="431"/>
      <c r="D94" s="420"/>
      <c r="E94" s="420"/>
      <c r="F94" s="433"/>
      <c r="G94" s="420"/>
      <c r="H94" s="420"/>
      <c r="I94" s="420"/>
      <c r="J94" s="420"/>
      <c r="K94" s="420"/>
      <c r="L94" s="420"/>
      <c r="M94" s="420"/>
      <c r="N94" s="420"/>
      <c r="O94" s="420"/>
      <c r="P94" s="644"/>
      <c r="Q94" s="647"/>
      <c r="R94" s="141" t="s">
        <v>929</v>
      </c>
      <c r="S94" s="142"/>
      <c r="T94" s="142" t="s">
        <v>1001</v>
      </c>
      <c r="U94" s="644"/>
      <c r="V94" s="636"/>
      <c r="W94" s="638"/>
      <c r="X94" s="433" t="s">
        <v>1042</v>
      </c>
      <c r="Y94" s="523" t="str">
        <f>IF(Z94="Preventivo","X",IF(Z87="Detectivo","X","X "))</f>
        <v xml:space="preserve">X </v>
      </c>
      <c r="Z94" s="640" t="s">
        <v>1017</v>
      </c>
      <c r="AA94" s="525">
        <f>IF(Z94="","",IF(Z94="Preventivo",25%,15%))</f>
        <v>0.15</v>
      </c>
      <c r="AB94" s="640" t="s">
        <v>12</v>
      </c>
      <c r="AC94" s="430">
        <f>IF(AB94="Automatico",25%,15%)</f>
        <v>0.15</v>
      </c>
      <c r="AD94" s="560">
        <f>AA94+AC94</f>
        <v>0.3</v>
      </c>
      <c r="AE94" s="640" t="s">
        <v>5</v>
      </c>
      <c r="AF94" s="640" t="s">
        <v>6</v>
      </c>
      <c r="AG94" s="640" t="s">
        <v>7</v>
      </c>
      <c r="AH94" s="560">
        <f>AH87-(AH87*AD94)</f>
        <v>8.3999999999999991E-2</v>
      </c>
      <c r="AI94" s="653"/>
      <c r="AJ94" s="653"/>
      <c r="AK94" s="656"/>
      <c r="AL94" s="658"/>
      <c r="AM94" s="636"/>
      <c r="AN94" s="638"/>
      <c r="AO94" s="420"/>
      <c r="AP94" s="433" t="s">
        <v>1043</v>
      </c>
      <c r="AQ94" s="420" t="s">
        <v>1034</v>
      </c>
      <c r="AR94" s="650">
        <v>45291</v>
      </c>
      <c r="AS94" s="650" t="s">
        <v>911</v>
      </c>
      <c r="AT94" s="420" t="s">
        <v>9</v>
      </c>
      <c r="AU94" s="420" t="s">
        <v>1044</v>
      </c>
      <c r="AV94" s="686" t="s">
        <v>1045</v>
      </c>
      <c r="AW94" s="682"/>
      <c r="AX94" s="689">
        <v>1</v>
      </c>
      <c r="AY94" s="698" t="s">
        <v>1037</v>
      </c>
      <c r="AZ94" s="699" t="s">
        <v>1046</v>
      </c>
      <c r="BA94" s="702">
        <v>1</v>
      </c>
      <c r="BB94" s="705" t="s">
        <v>1047</v>
      </c>
      <c r="BC94" s="543"/>
      <c r="BD94" s="708"/>
      <c r="BE94" s="543" t="s">
        <v>984</v>
      </c>
      <c r="BF94" s="627" t="s">
        <v>984</v>
      </c>
      <c r="BG94" s="477">
        <v>1</v>
      </c>
      <c r="BH94" s="672" t="s">
        <v>1048</v>
      </c>
      <c r="BI94" s="673" t="s">
        <v>11</v>
      </c>
      <c r="BJ94" s="673"/>
      <c r="BK94" s="673" t="s">
        <v>921</v>
      </c>
      <c r="BL94" s="416" t="s">
        <v>1024</v>
      </c>
      <c r="BM94" s="661">
        <v>0.8</v>
      </c>
    </row>
    <row r="95" spans="1:65" s="139" customFormat="1" ht="22.5" customHeight="1" x14ac:dyDescent="0.25">
      <c r="A95" s="623"/>
      <c r="B95" s="420"/>
      <c r="C95" s="431"/>
      <c r="D95" s="420"/>
      <c r="E95" s="420"/>
      <c r="F95" s="433"/>
      <c r="G95" s="420"/>
      <c r="H95" s="420"/>
      <c r="I95" s="420"/>
      <c r="J95" s="420"/>
      <c r="K95" s="420"/>
      <c r="L95" s="420"/>
      <c r="M95" s="420"/>
      <c r="N95" s="420"/>
      <c r="O95" s="420"/>
      <c r="P95" s="644"/>
      <c r="Q95" s="647"/>
      <c r="R95" s="141" t="s">
        <v>942</v>
      </c>
      <c r="S95" s="142"/>
      <c r="T95" s="142" t="s">
        <v>1001</v>
      </c>
      <c r="U95" s="644"/>
      <c r="V95" s="636"/>
      <c r="W95" s="638"/>
      <c r="X95" s="433"/>
      <c r="Y95" s="660"/>
      <c r="Z95" s="641"/>
      <c r="AA95" s="526"/>
      <c r="AB95" s="641"/>
      <c r="AC95" s="431"/>
      <c r="AD95" s="660"/>
      <c r="AE95" s="640"/>
      <c r="AF95" s="641"/>
      <c r="AG95" s="641"/>
      <c r="AH95" s="560"/>
      <c r="AI95" s="653"/>
      <c r="AJ95" s="653"/>
      <c r="AK95" s="656"/>
      <c r="AL95" s="658"/>
      <c r="AM95" s="636"/>
      <c r="AN95" s="638"/>
      <c r="AO95" s="420"/>
      <c r="AP95" s="433"/>
      <c r="AQ95" s="649"/>
      <c r="AR95" s="649"/>
      <c r="AS95" s="649"/>
      <c r="AT95" s="649"/>
      <c r="AU95" s="420"/>
      <c r="AV95" s="687"/>
      <c r="AW95" s="682"/>
      <c r="AX95" s="416"/>
      <c r="AY95" s="649"/>
      <c r="AZ95" s="700"/>
      <c r="BA95" s="703"/>
      <c r="BB95" s="706"/>
      <c r="BC95" s="707"/>
      <c r="BD95" s="707"/>
      <c r="BE95" s="543"/>
      <c r="BF95" s="627"/>
      <c r="BG95" s="599"/>
      <c r="BH95" s="696"/>
      <c r="BI95" s="671"/>
      <c r="BJ95" s="671"/>
      <c r="BK95" s="671"/>
      <c r="BL95" s="582"/>
      <c r="BM95" s="662"/>
    </row>
    <row r="96" spans="1:65" s="139" customFormat="1" ht="22.5" customHeight="1" x14ac:dyDescent="0.25">
      <c r="A96" s="623"/>
      <c r="B96" s="420"/>
      <c r="C96" s="498"/>
      <c r="D96" s="420"/>
      <c r="E96" s="420"/>
      <c r="F96" s="433"/>
      <c r="G96" s="420"/>
      <c r="H96" s="420"/>
      <c r="I96" s="420"/>
      <c r="J96" s="420"/>
      <c r="K96" s="420"/>
      <c r="L96" s="420"/>
      <c r="M96" s="420"/>
      <c r="N96" s="420"/>
      <c r="O96" s="420"/>
      <c r="P96" s="644"/>
      <c r="Q96" s="647"/>
      <c r="R96" s="141" t="s">
        <v>943</v>
      </c>
      <c r="S96" s="142" t="s">
        <v>1001</v>
      </c>
      <c r="T96" s="142"/>
      <c r="U96" s="644"/>
      <c r="V96" s="636"/>
      <c r="W96" s="638"/>
      <c r="X96" s="433"/>
      <c r="Y96" s="660"/>
      <c r="Z96" s="641"/>
      <c r="AA96" s="526"/>
      <c r="AB96" s="641"/>
      <c r="AC96" s="431"/>
      <c r="AD96" s="660"/>
      <c r="AE96" s="640"/>
      <c r="AF96" s="641"/>
      <c r="AG96" s="641"/>
      <c r="AH96" s="560"/>
      <c r="AI96" s="653"/>
      <c r="AJ96" s="653"/>
      <c r="AK96" s="656"/>
      <c r="AL96" s="658"/>
      <c r="AM96" s="636"/>
      <c r="AN96" s="638"/>
      <c r="AO96" s="420"/>
      <c r="AP96" s="433"/>
      <c r="AQ96" s="649"/>
      <c r="AR96" s="649"/>
      <c r="AS96" s="649"/>
      <c r="AT96" s="649"/>
      <c r="AU96" s="420"/>
      <c r="AV96" s="687"/>
      <c r="AW96" s="682"/>
      <c r="AX96" s="416"/>
      <c r="AY96" s="649"/>
      <c r="AZ96" s="700"/>
      <c r="BA96" s="703"/>
      <c r="BB96" s="706"/>
      <c r="BC96" s="707"/>
      <c r="BD96" s="707"/>
      <c r="BE96" s="543"/>
      <c r="BF96" s="627"/>
      <c r="BG96" s="599"/>
      <c r="BH96" s="696"/>
      <c r="BI96" s="671"/>
      <c r="BJ96" s="671"/>
      <c r="BK96" s="671"/>
      <c r="BL96" s="582"/>
      <c r="BM96" s="662"/>
    </row>
    <row r="97" spans="1:65" s="139" customFormat="1" ht="22.5" customHeight="1" x14ac:dyDescent="0.25">
      <c r="A97" s="623"/>
      <c r="B97" s="420"/>
      <c r="C97" s="430" t="s">
        <v>1049</v>
      </c>
      <c r="D97" s="420"/>
      <c r="E97" s="420"/>
      <c r="F97" s="433"/>
      <c r="G97" s="420"/>
      <c r="H97" s="420"/>
      <c r="I97" s="420"/>
      <c r="J97" s="420"/>
      <c r="K97" s="420"/>
      <c r="L97" s="420"/>
      <c r="M97" s="420"/>
      <c r="N97" s="420"/>
      <c r="O97" s="420"/>
      <c r="P97" s="644"/>
      <c r="Q97" s="647"/>
      <c r="R97" s="141" t="s">
        <v>945</v>
      </c>
      <c r="S97" s="142" t="s">
        <v>1001</v>
      </c>
      <c r="T97" s="142"/>
      <c r="U97" s="644"/>
      <c r="V97" s="636"/>
      <c r="W97" s="638"/>
      <c r="X97" s="433"/>
      <c r="Y97" s="660"/>
      <c r="Z97" s="641"/>
      <c r="AA97" s="526"/>
      <c r="AB97" s="641"/>
      <c r="AC97" s="431"/>
      <c r="AD97" s="660"/>
      <c r="AE97" s="640"/>
      <c r="AF97" s="641"/>
      <c r="AG97" s="641"/>
      <c r="AH97" s="560"/>
      <c r="AI97" s="653"/>
      <c r="AJ97" s="653"/>
      <c r="AK97" s="656"/>
      <c r="AL97" s="658"/>
      <c r="AM97" s="636"/>
      <c r="AN97" s="638"/>
      <c r="AO97" s="420"/>
      <c r="AP97" s="433"/>
      <c r="AQ97" s="649"/>
      <c r="AR97" s="649"/>
      <c r="AS97" s="649"/>
      <c r="AT97" s="649"/>
      <c r="AU97" s="420"/>
      <c r="AV97" s="687"/>
      <c r="AW97" s="682"/>
      <c r="AX97" s="416"/>
      <c r="AY97" s="649"/>
      <c r="AZ97" s="700"/>
      <c r="BA97" s="703"/>
      <c r="BB97" s="706"/>
      <c r="BC97" s="707"/>
      <c r="BD97" s="707"/>
      <c r="BE97" s="543"/>
      <c r="BF97" s="627"/>
      <c r="BG97" s="599"/>
      <c r="BH97" s="696"/>
      <c r="BI97" s="671"/>
      <c r="BJ97" s="671"/>
      <c r="BK97" s="671"/>
      <c r="BL97" s="582"/>
      <c r="BM97" s="662"/>
    </row>
    <row r="98" spans="1:65" s="139" customFormat="1" ht="22.5" customHeight="1" x14ac:dyDescent="0.25">
      <c r="A98" s="623"/>
      <c r="B98" s="420"/>
      <c r="C98" s="431"/>
      <c r="D98" s="420"/>
      <c r="E98" s="420"/>
      <c r="F98" s="433"/>
      <c r="G98" s="420"/>
      <c r="H98" s="420"/>
      <c r="I98" s="420"/>
      <c r="J98" s="420"/>
      <c r="K98" s="420"/>
      <c r="L98" s="420"/>
      <c r="M98" s="420"/>
      <c r="N98" s="420"/>
      <c r="O98" s="420"/>
      <c r="P98" s="644"/>
      <c r="Q98" s="647"/>
      <c r="R98" s="141" t="s">
        <v>946</v>
      </c>
      <c r="S98" s="142" t="s">
        <v>1001</v>
      </c>
      <c r="T98" s="142"/>
      <c r="U98" s="644"/>
      <c r="V98" s="636"/>
      <c r="W98" s="638"/>
      <c r="X98" s="433"/>
      <c r="Y98" s="660"/>
      <c r="Z98" s="641"/>
      <c r="AA98" s="526"/>
      <c r="AB98" s="641"/>
      <c r="AC98" s="431"/>
      <c r="AD98" s="660"/>
      <c r="AE98" s="640"/>
      <c r="AF98" s="641"/>
      <c r="AG98" s="641"/>
      <c r="AH98" s="560"/>
      <c r="AI98" s="653"/>
      <c r="AJ98" s="653"/>
      <c r="AK98" s="656"/>
      <c r="AL98" s="658"/>
      <c r="AM98" s="636"/>
      <c r="AN98" s="638"/>
      <c r="AO98" s="420"/>
      <c r="AP98" s="433"/>
      <c r="AQ98" s="649"/>
      <c r="AR98" s="649"/>
      <c r="AS98" s="649"/>
      <c r="AT98" s="649"/>
      <c r="AU98" s="420"/>
      <c r="AV98" s="687"/>
      <c r="AW98" s="682"/>
      <c r="AX98" s="416"/>
      <c r="AY98" s="649"/>
      <c r="AZ98" s="700"/>
      <c r="BA98" s="703"/>
      <c r="BB98" s="706"/>
      <c r="BC98" s="707"/>
      <c r="BD98" s="707"/>
      <c r="BE98" s="543"/>
      <c r="BF98" s="627"/>
      <c r="BG98" s="599"/>
      <c r="BH98" s="696"/>
      <c r="BI98" s="671"/>
      <c r="BJ98" s="671"/>
      <c r="BK98" s="671"/>
      <c r="BL98" s="582"/>
      <c r="BM98" s="662"/>
    </row>
    <row r="99" spans="1:65" s="139" customFormat="1" ht="22.5" customHeight="1" x14ac:dyDescent="0.25">
      <c r="A99" s="623"/>
      <c r="B99" s="420"/>
      <c r="C99" s="431"/>
      <c r="D99" s="420"/>
      <c r="E99" s="420"/>
      <c r="F99" s="433"/>
      <c r="G99" s="420"/>
      <c r="H99" s="420"/>
      <c r="I99" s="420"/>
      <c r="J99" s="420"/>
      <c r="K99" s="420"/>
      <c r="L99" s="420"/>
      <c r="M99" s="420"/>
      <c r="N99" s="420"/>
      <c r="O99" s="420"/>
      <c r="P99" s="644"/>
      <c r="Q99" s="647"/>
      <c r="R99" s="141" t="s">
        <v>947</v>
      </c>
      <c r="S99" s="142" t="s">
        <v>1001</v>
      </c>
      <c r="T99" s="142"/>
      <c r="U99" s="644"/>
      <c r="V99" s="636"/>
      <c r="W99" s="638"/>
      <c r="X99" s="433"/>
      <c r="Y99" s="660"/>
      <c r="Z99" s="641"/>
      <c r="AA99" s="526"/>
      <c r="AB99" s="641"/>
      <c r="AC99" s="431"/>
      <c r="AD99" s="660"/>
      <c r="AE99" s="640"/>
      <c r="AF99" s="641"/>
      <c r="AG99" s="641"/>
      <c r="AH99" s="560"/>
      <c r="AI99" s="653"/>
      <c r="AJ99" s="653"/>
      <c r="AK99" s="656"/>
      <c r="AL99" s="658"/>
      <c r="AM99" s="636"/>
      <c r="AN99" s="638"/>
      <c r="AO99" s="420"/>
      <c r="AP99" s="433"/>
      <c r="AQ99" s="649"/>
      <c r="AR99" s="649"/>
      <c r="AS99" s="649"/>
      <c r="AT99" s="649"/>
      <c r="AU99" s="420"/>
      <c r="AV99" s="687"/>
      <c r="AW99" s="682"/>
      <c r="AX99" s="416"/>
      <c r="AY99" s="649"/>
      <c r="AZ99" s="700"/>
      <c r="BA99" s="703"/>
      <c r="BB99" s="706"/>
      <c r="BC99" s="707"/>
      <c r="BD99" s="707"/>
      <c r="BE99" s="543"/>
      <c r="BF99" s="627"/>
      <c r="BG99" s="599"/>
      <c r="BH99" s="696"/>
      <c r="BI99" s="671"/>
      <c r="BJ99" s="671"/>
      <c r="BK99" s="671"/>
      <c r="BL99" s="582"/>
      <c r="BM99" s="662"/>
    </row>
    <row r="100" spans="1:65" s="139" customFormat="1" ht="22.5" customHeight="1" x14ac:dyDescent="0.25">
      <c r="A100" s="623"/>
      <c r="B100" s="420"/>
      <c r="C100" s="431"/>
      <c r="D100" s="420"/>
      <c r="E100" s="420"/>
      <c r="F100" s="433"/>
      <c r="G100" s="420"/>
      <c r="H100" s="420"/>
      <c r="I100" s="420"/>
      <c r="J100" s="420"/>
      <c r="K100" s="420"/>
      <c r="L100" s="420"/>
      <c r="M100" s="420"/>
      <c r="N100" s="420"/>
      <c r="O100" s="420"/>
      <c r="P100" s="644"/>
      <c r="Q100" s="647"/>
      <c r="R100" s="141" t="s">
        <v>948</v>
      </c>
      <c r="S100" s="142"/>
      <c r="T100" s="142" t="s">
        <v>1001</v>
      </c>
      <c r="U100" s="644"/>
      <c r="V100" s="636"/>
      <c r="W100" s="638"/>
      <c r="X100" s="433"/>
      <c r="Y100" s="660"/>
      <c r="Z100" s="641"/>
      <c r="AA100" s="526"/>
      <c r="AB100" s="641"/>
      <c r="AC100" s="431"/>
      <c r="AD100" s="660"/>
      <c r="AE100" s="640"/>
      <c r="AF100" s="641"/>
      <c r="AG100" s="641"/>
      <c r="AH100" s="560"/>
      <c r="AI100" s="653"/>
      <c r="AJ100" s="653"/>
      <c r="AK100" s="656"/>
      <c r="AL100" s="658"/>
      <c r="AM100" s="636"/>
      <c r="AN100" s="638"/>
      <c r="AO100" s="420"/>
      <c r="AP100" s="433"/>
      <c r="AQ100" s="649"/>
      <c r="AR100" s="649"/>
      <c r="AS100" s="649"/>
      <c r="AT100" s="649"/>
      <c r="AU100" s="420"/>
      <c r="AV100" s="687"/>
      <c r="AW100" s="682"/>
      <c r="AX100" s="416"/>
      <c r="AY100" s="649"/>
      <c r="AZ100" s="700"/>
      <c r="BA100" s="703"/>
      <c r="BB100" s="706"/>
      <c r="BC100" s="707"/>
      <c r="BD100" s="707"/>
      <c r="BE100" s="543"/>
      <c r="BF100" s="627"/>
      <c r="BG100" s="599"/>
      <c r="BH100" s="696"/>
      <c r="BI100" s="671"/>
      <c r="BJ100" s="671"/>
      <c r="BK100" s="671"/>
      <c r="BL100" s="582"/>
      <c r="BM100" s="662"/>
    </row>
    <row r="101" spans="1:65" s="139" customFormat="1" ht="22.5" customHeight="1" x14ac:dyDescent="0.25">
      <c r="A101" s="623"/>
      <c r="B101" s="420"/>
      <c r="C101" s="431"/>
      <c r="D101" s="420"/>
      <c r="E101" s="420"/>
      <c r="F101" s="433"/>
      <c r="G101" s="420"/>
      <c r="H101" s="420"/>
      <c r="I101" s="420"/>
      <c r="J101" s="420"/>
      <c r="K101" s="420"/>
      <c r="L101" s="420"/>
      <c r="M101" s="420"/>
      <c r="N101" s="420"/>
      <c r="O101" s="420"/>
      <c r="P101" s="644"/>
      <c r="Q101" s="647"/>
      <c r="R101" s="141" t="s">
        <v>949</v>
      </c>
      <c r="S101" s="142" t="s">
        <v>1001</v>
      </c>
      <c r="T101" s="142"/>
      <c r="U101" s="644"/>
      <c r="V101" s="636"/>
      <c r="W101" s="638"/>
      <c r="X101" s="433"/>
      <c r="Y101" s="660"/>
      <c r="Z101" s="641"/>
      <c r="AA101" s="526"/>
      <c r="AB101" s="641"/>
      <c r="AC101" s="431"/>
      <c r="AD101" s="660"/>
      <c r="AE101" s="640"/>
      <c r="AF101" s="641"/>
      <c r="AG101" s="641"/>
      <c r="AH101" s="560"/>
      <c r="AI101" s="653"/>
      <c r="AJ101" s="653"/>
      <c r="AK101" s="656"/>
      <c r="AL101" s="658"/>
      <c r="AM101" s="636"/>
      <c r="AN101" s="638"/>
      <c r="AO101" s="420"/>
      <c r="AP101" s="433"/>
      <c r="AQ101" s="649"/>
      <c r="AR101" s="649"/>
      <c r="AS101" s="649"/>
      <c r="AT101" s="649"/>
      <c r="AU101" s="420"/>
      <c r="AV101" s="687"/>
      <c r="AW101" s="682"/>
      <c r="AX101" s="416"/>
      <c r="AY101" s="649"/>
      <c r="AZ101" s="700"/>
      <c r="BA101" s="703"/>
      <c r="BB101" s="706"/>
      <c r="BC101" s="707"/>
      <c r="BD101" s="707"/>
      <c r="BE101" s="543"/>
      <c r="BF101" s="627"/>
      <c r="BG101" s="599"/>
      <c r="BH101" s="696"/>
      <c r="BI101" s="671"/>
      <c r="BJ101" s="671"/>
      <c r="BK101" s="671"/>
      <c r="BL101" s="582"/>
      <c r="BM101" s="662"/>
    </row>
    <row r="102" spans="1:65" s="139" customFormat="1" ht="22.5" customHeight="1" x14ac:dyDescent="0.25">
      <c r="A102" s="623"/>
      <c r="B102" s="420"/>
      <c r="C102" s="431"/>
      <c r="D102" s="420"/>
      <c r="E102" s="420"/>
      <c r="F102" s="433"/>
      <c r="G102" s="420"/>
      <c r="H102" s="420"/>
      <c r="I102" s="420"/>
      <c r="J102" s="420"/>
      <c r="K102" s="420"/>
      <c r="L102" s="420"/>
      <c r="M102" s="420"/>
      <c r="N102" s="420"/>
      <c r="O102" s="420"/>
      <c r="P102" s="644"/>
      <c r="Q102" s="647"/>
      <c r="R102" s="141" t="s">
        <v>950</v>
      </c>
      <c r="S102" s="142"/>
      <c r="T102" s="142" t="s">
        <v>1001</v>
      </c>
      <c r="U102" s="644"/>
      <c r="V102" s="636"/>
      <c r="W102" s="638"/>
      <c r="X102" s="433"/>
      <c r="Y102" s="660"/>
      <c r="Z102" s="641"/>
      <c r="AA102" s="526"/>
      <c r="AB102" s="641"/>
      <c r="AC102" s="431"/>
      <c r="AD102" s="660"/>
      <c r="AE102" s="640"/>
      <c r="AF102" s="641"/>
      <c r="AG102" s="641"/>
      <c r="AH102" s="560"/>
      <c r="AI102" s="653"/>
      <c r="AJ102" s="653"/>
      <c r="AK102" s="656"/>
      <c r="AL102" s="658"/>
      <c r="AM102" s="636"/>
      <c r="AN102" s="638"/>
      <c r="AO102" s="420"/>
      <c r="AP102" s="433"/>
      <c r="AQ102" s="649"/>
      <c r="AR102" s="649"/>
      <c r="AS102" s="649"/>
      <c r="AT102" s="649"/>
      <c r="AU102" s="420"/>
      <c r="AV102" s="687"/>
      <c r="AW102" s="682"/>
      <c r="AX102" s="416"/>
      <c r="AY102" s="649"/>
      <c r="AZ102" s="700"/>
      <c r="BA102" s="703"/>
      <c r="BB102" s="706"/>
      <c r="BC102" s="707"/>
      <c r="BD102" s="707"/>
      <c r="BE102" s="543"/>
      <c r="BF102" s="627"/>
      <c r="BG102" s="599"/>
      <c r="BH102" s="696"/>
      <c r="BI102" s="671"/>
      <c r="BJ102" s="671"/>
      <c r="BK102" s="671"/>
      <c r="BL102" s="582"/>
      <c r="BM102" s="662"/>
    </row>
    <row r="103" spans="1:65" s="139" customFormat="1" ht="22.5" customHeight="1" x14ac:dyDescent="0.25">
      <c r="A103" s="623"/>
      <c r="B103" s="420"/>
      <c r="C103" s="431"/>
      <c r="D103" s="420"/>
      <c r="E103" s="420"/>
      <c r="F103" s="433"/>
      <c r="G103" s="420"/>
      <c r="H103" s="420"/>
      <c r="I103" s="420"/>
      <c r="J103" s="420"/>
      <c r="K103" s="420"/>
      <c r="L103" s="420"/>
      <c r="M103" s="420"/>
      <c r="N103" s="420"/>
      <c r="O103" s="420"/>
      <c r="P103" s="644"/>
      <c r="Q103" s="647"/>
      <c r="R103" s="141" t="s">
        <v>951</v>
      </c>
      <c r="S103" s="142"/>
      <c r="T103" s="142" t="s">
        <v>1001</v>
      </c>
      <c r="U103" s="644"/>
      <c r="V103" s="636"/>
      <c r="W103" s="638"/>
      <c r="X103" s="433"/>
      <c r="Y103" s="660"/>
      <c r="Z103" s="641"/>
      <c r="AA103" s="526"/>
      <c r="AB103" s="641"/>
      <c r="AC103" s="431"/>
      <c r="AD103" s="660"/>
      <c r="AE103" s="640"/>
      <c r="AF103" s="641"/>
      <c r="AG103" s="641"/>
      <c r="AH103" s="560"/>
      <c r="AI103" s="653"/>
      <c r="AJ103" s="653"/>
      <c r="AK103" s="656"/>
      <c r="AL103" s="658"/>
      <c r="AM103" s="636"/>
      <c r="AN103" s="638"/>
      <c r="AO103" s="420"/>
      <c r="AP103" s="433"/>
      <c r="AQ103" s="649"/>
      <c r="AR103" s="649"/>
      <c r="AS103" s="649"/>
      <c r="AT103" s="649"/>
      <c r="AU103" s="420"/>
      <c r="AV103" s="687"/>
      <c r="AW103" s="682"/>
      <c r="AX103" s="416"/>
      <c r="AY103" s="649"/>
      <c r="AZ103" s="700"/>
      <c r="BA103" s="703"/>
      <c r="BB103" s="706"/>
      <c r="BC103" s="707"/>
      <c r="BD103" s="707"/>
      <c r="BE103" s="543"/>
      <c r="BF103" s="627"/>
      <c r="BG103" s="599"/>
      <c r="BH103" s="696"/>
      <c r="BI103" s="671"/>
      <c r="BJ103" s="671"/>
      <c r="BK103" s="671"/>
      <c r="BL103" s="582"/>
      <c r="BM103" s="662"/>
    </row>
    <row r="104" spans="1:65" s="139" customFormat="1" ht="22.5" customHeight="1" x14ac:dyDescent="0.25">
      <c r="A104" s="623"/>
      <c r="B104" s="420"/>
      <c r="C104" s="431"/>
      <c r="D104" s="420"/>
      <c r="E104" s="420"/>
      <c r="F104" s="433"/>
      <c r="G104" s="420"/>
      <c r="H104" s="420"/>
      <c r="I104" s="420"/>
      <c r="J104" s="420"/>
      <c r="K104" s="420"/>
      <c r="L104" s="420"/>
      <c r="M104" s="420"/>
      <c r="N104" s="420"/>
      <c r="O104" s="420"/>
      <c r="P104" s="644"/>
      <c r="Q104" s="647"/>
      <c r="R104" s="141" t="s">
        <v>952</v>
      </c>
      <c r="S104" s="142"/>
      <c r="T104" s="142" t="s">
        <v>1001</v>
      </c>
      <c r="U104" s="644"/>
      <c r="V104" s="636"/>
      <c r="W104" s="638"/>
      <c r="X104" s="433"/>
      <c r="Y104" s="660"/>
      <c r="Z104" s="641"/>
      <c r="AA104" s="526"/>
      <c r="AB104" s="641"/>
      <c r="AC104" s="431"/>
      <c r="AD104" s="660"/>
      <c r="AE104" s="640"/>
      <c r="AF104" s="641"/>
      <c r="AG104" s="641"/>
      <c r="AH104" s="560"/>
      <c r="AI104" s="653"/>
      <c r="AJ104" s="653"/>
      <c r="AK104" s="656"/>
      <c r="AL104" s="658"/>
      <c r="AM104" s="636"/>
      <c r="AN104" s="638"/>
      <c r="AO104" s="420"/>
      <c r="AP104" s="433"/>
      <c r="AQ104" s="649"/>
      <c r="AR104" s="649"/>
      <c r="AS104" s="649"/>
      <c r="AT104" s="649"/>
      <c r="AU104" s="420"/>
      <c r="AV104" s="687"/>
      <c r="AW104" s="682"/>
      <c r="AX104" s="416"/>
      <c r="AY104" s="649"/>
      <c r="AZ104" s="700"/>
      <c r="BA104" s="703"/>
      <c r="BB104" s="706"/>
      <c r="BC104" s="707"/>
      <c r="BD104" s="707"/>
      <c r="BE104" s="543"/>
      <c r="BF104" s="627"/>
      <c r="BG104" s="599"/>
      <c r="BH104" s="696"/>
      <c r="BI104" s="671"/>
      <c r="BJ104" s="671"/>
      <c r="BK104" s="671"/>
      <c r="BL104" s="582"/>
      <c r="BM104" s="662"/>
    </row>
    <row r="105" spans="1:65" s="139" customFormat="1" ht="22.5" customHeight="1" x14ac:dyDescent="0.25">
      <c r="A105" s="623"/>
      <c r="B105" s="420"/>
      <c r="C105" s="431"/>
      <c r="D105" s="420"/>
      <c r="E105" s="420"/>
      <c r="F105" s="433"/>
      <c r="G105" s="420"/>
      <c r="H105" s="420"/>
      <c r="I105" s="420"/>
      <c r="J105" s="420"/>
      <c r="K105" s="420"/>
      <c r="L105" s="420"/>
      <c r="M105" s="420"/>
      <c r="N105" s="420"/>
      <c r="O105" s="420"/>
      <c r="P105" s="644"/>
      <c r="Q105" s="647"/>
      <c r="R105" s="141" t="s">
        <v>953</v>
      </c>
      <c r="S105" s="142"/>
      <c r="T105" s="142" t="s">
        <v>1001</v>
      </c>
      <c r="U105" s="644"/>
      <c r="V105" s="636"/>
      <c r="W105" s="638"/>
      <c r="X105" s="433"/>
      <c r="Y105" s="660"/>
      <c r="Z105" s="641"/>
      <c r="AA105" s="526"/>
      <c r="AB105" s="641"/>
      <c r="AC105" s="431"/>
      <c r="AD105" s="660"/>
      <c r="AE105" s="640"/>
      <c r="AF105" s="641"/>
      <c r="AG105" s="641"/>
      <c r="AH105" s="560"/>
      <c r="AI105" s="653"/>
      <c r="AJ105" s="653"/>
      <c r="AK105" s="656"/>
      <c r="AL105" s="658"/>
      <c r="AM105" s="636"/>
      <c r="AN105" s="638"/>
      <c r="AO105" s="420"/>
      <c r="AP105" s="433"/>
      <c r="AQ105" s="649"/>
      <c r="AR105" s="649"/>
      <c r="AS105" s="649"/>
      <c r="AT105" s="649"/>
      <c r="AU105" s="420"/>
      <c r="AV105" s="687"/>
      <c r="AW105" s="682"/>
      <c r="AX105" s="416"/>
      <c r="AY105" s="649"/>
      <c r="AZ105" s="700"/>
      <c r="BA105" s="703"/>
      <c r="BB105" s="706"/>
      <c r="BC105" s="707"/>
      <c r="BD105" s="707"/>
      <c r="BE105" s="543"/>
      <c r="BF105" s="627"/>
      <c r="BG105" s="599"/>
      <c r="BH105" s="696"/>
      <c r="BI105" s="671"/>
      <c r="BJ105" s="671"/>
      <c r="BK105" s="671"/>
      <c r="BL105" s="582"/>
      <c r="BM105" s="662"/>
    </row>
    <row r="106" spans="1:65" s="139" customFormat="1" ht="22.5" customHeight="1" x14ac:dyDescent="0.25">
      <c r="A106" s="624"/>
      <c r="B106" s="625"/>
      <c r="C106" s="666"/>
      <c r="D106" s="625"/>
      <c r="E106" s="625"/>
      <c r="F106" s="626"/>
      <c r="G106" s="625"/>
      <c r="H106" s="625"/>
      <c r="I106" s="625"/>
      <c r="J106" s="625"/>
      <c r="K106" s="625"/>
      <c r="L106" s="625"/>
      <c r="M106" s="625"/>
      <c r="N106" s="625"/>
      <c r="O106" s="625"/>
      <c r="P106" s="645"/>
      <c r="Q106" s="648"/>
      <c r="R106" s="267" t="s">
        <v>954</v>
      </c>
      <c r="S106" s="268">
        <f>COUNTA(S87:S105)</f>
        <v>10</v>
      </c>
      <c r="T106" s="268">
        <f>COUNTA(T87:T105)</f>
        <v>9</v>
      </c>
      <c r="U106" s="645"/>
      <c r="V106" s="637"/>
      <c r="W106" s="639"/>
      <c r="X106" s="626"/>
      <c r="Y106" s="663"/>
      <c r="Z106" s="664"/>
      <c r="AA106" s="665"/>
      <c r="AB106" s="664"/>
      <c r="AC106" s="666"/>
      <c r="AD106" s="663"/>
      <c r="AE106" s="667"/>
      <c r="AF106" s="664"/>
      <c r="AG106" s="664"/>
      <c r="AH106" s="709"/>
      <c r="AI106" s="654"/>
      <c r="AJ106" s="654"/>
      <c r="AK106" s="657"/>
      <c r="AL106" s="659"/>
      <c r="AM106" s="637"/>
      <c r="AN106" s="639"/>
      <c r="AO106" s="625"/>
      <c r="AP106" s="626"/>
      <c r="AQ106" s="651"/>
      <c r="AR106" s="651"/>
      <c r="AS106" s="651"/>
      <c r="AT106" s="651"/>
      <c r="AU106" s="625"/>
      <c r="AV106" s="688"/>
      <c r="AW106" s="683"/>
      <c r="AX106" s="690"/>
      <c r="AY106" s="651"/>
      <c r="AZ106" s="701"/>
      <c r="BA106" s="704"/>
      <c r="BB106" s="706"/>
      <c r="BC106" s="707"/>
      <c r="BD106" s="707"/>
      <c r="BE106" s="543"/>
      <c r="BF106" s="627"/>
      <c r="BG106" s="599"/>
      <c r="BH106" s="697"/>
      <c r="BI106" s="691"/>
      <c r="BJ106" s="691"/>
      <c r="BK106" s="691"/>
      <c r="BL106" s="582"/>
      <c r="BM106" s="692"/>
    </row>
    <row r="107" spans="1:65" s="139" customFormat="1" ht="35.25" customHeight="1" x14ac:dyDescent="0.25">
      <c r="A107" s="498">
        <v>19</v>
      </c>
      <c r="B107" s="498" t="s">
        <v>10</v>
      </c>
      <c r="C107" s="431" t="s">
        <v>1050</v>
      </c>
      <c r="D107" s="693" t="s">
        <v>1051</v>
      </c>
      <c r="E107" s="431" t="s">
        <v>1052</v>
      </c>
      <c r="F107" s="695" t="s">
        <v>1053</v>
      </c>
      <c r="G107" s="498" t="s">
        <v>1001</v>
      </c>
      <c r="H107" s="498" t="s">
        <v>1001</v>
      </c>
      <c r="I107" s="498" t="s">
        <v>1001</v>
      </c>
      <c r="J107" s="498" t="s">
        <v>1001</v>
      </c>
      <c r="K107" s="498" t="s">
        <v>1054</v>
      </c>
      <c r="L107" s="498" t="s">
        <v>1055</v>
      </c>
      <c r="M107" s="498" t="s">
        <v>1056</v>
      </c>
      <c r="N107" s="498" t="s">
        <v>902</v>
      </c>
      <c r="O107" s="498" t="s">
        <v>1057</v>
      </c>
      <c r="P107" s="535"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Rara vez</v>
      </c>
      <c r="Q107" s="528">
        <f>IF(P107="Casi seguro",100%,IF(P107="Probable",80%,IF(P107="Posible",60%,IF(P107="Improbable",40%,IF(P107="Rara vez",20%,0)))))</f>
        <v>0.2</v>
      </c>
      <c r="R107" s="277" t="s">
        <v>904</v>
      </c>
      <c r="S107" s="278" t="s">
        <v>898</v>
      </c>
      <c r="T107" s="278"/>
      <c r="U107" s="750" t="str">
        <f>IF(S126&lt;=5,"Moderado",IF(S126&lt;=11,"Mayor","Catastrofico"))</f>
        <v>Mayor</v>
      </c>
      <c r="V107" s="718">
        <f>IF(U107=0,0,IF(U107="Moderado",60%,IF(U107="Mayor",80%,100%)))</f>
        <v>0.8</v>
      </c>
      <c r="W107" s="719" t="s">
        <v>905</v>
      </c>
      <c r="X107" s="693" t="s">
        <v>1058</v>
      </c>
      <c r="Y107" s="717" t="str">
        <f>IF(Z107="Preventivo","X",IF(Z107="Detectivo","X","X "))</f>
        <v>X</v>
      </c>
      <c r="Z107" s="642" t="s">
        <v>907</v>
      </c>
      <c r="AA107" s="526">
        <f>IF(Z107="","",IF(Z107="Preventivo",25%,15%))</f>
        <v>0.25</v>
      </c>
      <c r="AB107" s="642" t="s">
        <v>12</v>
      </c>
      <c r="AC107" s="526">
        <f>IF(AB107="Automatico",25%,15%)</f>
        <v>0.15</v>
      </c>
      <c r="AD107" s="714">
        <f>AA107+AC107</f>
        <v>0.4</v>
      </c>
      <c r="AE107" s="642" t="s">
        <v>5</v>
      </c>
      <c r="AF107" s="642" t="s">
        <v>6</v>
      </c>
      <c r="AG107" s="642" t="s">
        <v>7</v>
      </c>
      <c r="AH107" s="714">
        <f>Q107-(Q107*AD107)</f>
        <v>0.12</v>
      </c>
      <c r="AI107" s="520" t="str">
        <f>IF(AJ107=0,"Defina la frecuencia",IF(AJ107=20%,"Rara vez",IF(AJ107=40%,"Improbable",IF(AJ107=60%,"Posible",IF(AJ107=80%,"Probable","Casi seguro")))))</f>
        <v>Rara vez</v>
      </c>
      <c r="AJ107" s="520">
        <f>IF(AH114&lt;20%,20%,IF(AH114&lt;40%,40%,IF(AH114&lt;60%,60%,IF(AH114&lt;80%,80%,100%))))</f>
        <v>0.2</v>
      </c>
      <c r="AK107" s="522">
        <f>VALUE(AJ107)</f>
        <v>0.2</v>
      </c>
      <c r="AL107" s="717" t="str">
        <f>U107</f>
        <v>Mayor</v>
      </c>
      <c r="AM107" s="714">
        <f>V107</f>
        <v>0.8</v>
      </c>
      <c r="AN107" s="731" t="s">
        <v>905</v>
      </c>
      <c r="AO107" s="732" t="s">
        <v>908</v>
      </c>
      <c r="AP107" s="553" t="s">
        <v>1059</v>
      </c>
      <c r="AQ107" s="734" t="s">
        <v>1060</v>
      </c>
      <c r="AR107" s="710">
        <v>45657</v>
      </c>
      <c r="AS107" s="712" t="s">
        <v>1061</v>
      </c>
      <c r="AT107" s="498" t="s">
        <v>9</v>
      </c>
      <c r="AU107" s="498" t="s">
        <v>1062</v>
      </c>
      <c r="AV107" s="677" t="s">
        <v>1063</v>
      </c>
      <c r="AW107" s="498" t="s">
        <v>11</v>
      </c>
      <c r="AX107" s="723" t="s">
        <v>1064</v>
      </c>
      <c r="AY107" s="498" t="s">
        <v>1065</v>
      </c>
      <c r="AZ107" s="498" t="s">
        <v>1066</v>
      </c>
      <c r="BA107" s="716">
        <v>1</v>
      </c>
      <c r="BB107" s="721" t="s">
        <v>1067</v>
      </c>
      <c r="BC107" s="677" t="s">
        <v>11</v>
      </c>
      <c r="BD107" s="723" t="s">
        <v>1068</v>
      </c>
      <c r="BE107" s="431" t="s">
        <v>1069</v>
      </c>
      <c r="BF107" s="677" t="s">
        <v>1070</v>
      </c>
      <c r="BG107" s="670">
        <v>1</v>
      </c>
      <c r="BH107" s="721" t="s">
        <v>1071</v>
      </c>
      <c r="BI107" s="677" t="s">
        <v>11</v>
      </c>
      <c r="BJ107" s="722" t="s">
        <v>1072</v>
      </c>
      <c r="BK107" s="677" t="s">
        <v>921</v>
      </c>
      <c r="BL107" s="498" t="s">
        <v>1073</v>
      </c>
      <c r="BM107" s="716">
        <v>1</v>
      </c>
    </row>
    <row r="108" spans="1:65" s="139" customFormat="1" ht="44.25" customHeight="1" x14ac:dyDescent="0.25">
      <c r="A108" s="420"/>
      <c r="B108" s="420"/>
      <c r="C108" s="431"/>
      <c r="D108" s="693"/>
      <c r="E108" s="431"/>
      <c r="F108" s="433"/>
      <c r="G108" s="420"/>
      <c r="H108" s="420"/>
      <c r="I108" s="420"/>
      <c r="J108" s="420"/>
      <c r="K108" s="420"/>
      <c r="L108" s="420"/>
      <c r="M108" s="420"/>
      <c r="N108" s="420"/>
      <c r="O108" s="420"/>
      <c r="P108" s="535"/>
      <c r="Q108" s="528"/>
      <c r="R108" s="141" t="s">
        <v>923</v>
      </c>
      <c r="S108" s="142" t="s">
        <v>1001</v>
      </c>
      <c r="T108" s="142"/>
      <c r="U108" s="750"/>
      <c r="V108" s="531"/>
      <c r="W108" s="533"/>
      <c r="X108" s="693"/>
      <c r="Y108" s="523"/>
      <c r="Z108" s="641"/>
      <c r="AA108" s="526"/>
      <c r="AB108" s="641"/>
      <c r="AC108" s="526"/>
      <c r="AD108" s="660"/>
      <c r="AE108" s="641"/>
      <c r="AF108" s="641"/>
      <c r="AG108" s="641"/>
      <c r="AH108" s="560"/>
      <c r="AI108" s="520"/>
      <c r="AJ108" s="520"/>
      <c r="AK108" s="522"/>
      <c r="AL108" s="523"/>
      <c r="AM108" s="560"/>
      <c r="AN108" s="561"/>
      <c r="AO108" s="733"/>
      <c r="AP108" s="554"/>
      <c r="AQ108" s="735"/>
      <c r="AR108" s="711"/>
      <c r="AS108" s="649"/>
      <c r="AT108" s="649"/>
      <c r="AU108" s="420"/>
      <c r="AV108" s="673"/>
      <c r="AW108" s="420"/>
      <c r="AX108" s="420"/>
      <c r="AY108" s="649"/>
      <c r="AZ108" s="649"/>
      <c r="BA108" s="649"/>
      <c r="BB108" s="672"/>
      <c r="BC108" s="673"/>
      <c r="BD108" s="420"/>
      <c r="BE108" s="431"/>
      <c r="BF108" s="671"/>
      <c r="BG108" s="671"/>
      <c r="BH108" s="672"/>
      <c r="BI108" s="673"/>
      <c r="BJ108" s="699"/>
      <c r="BK108" s="671"/>
      <c r="BL108" s="649"/>
      <c r="BM108" s="649"/>
    </row>
    <row r="109" spans="1:65" s="139" customFormat="1" ht="31.5" customHeight="1" x14ac:dyDescent="0.25">
      <c r="A109" s="420"/>
      <c r="B109" s="420"/>
      <c r="C109" s="431"/>
      <c r="D109" s="693"/>
      <c r="E109" s="431"/>
      <c r="F109" s="433"/>
      <c r="G109" s="420"/>
      <c r="H109" s="420"/>
      <c r="I109" s="420"/>
      <c r="J109" s="420"/>
      <c r="K109" s="420"/>
      <c r="L109" s="420"/>
      <c r="M109" s="420"/>
      <c r="N109" s="420"/>
      <c r="O109" s="420"/>
      <c r="P109" s="535"/>
      <c r="Q109" s="528"/>
      <c r="R109" s="141" t="s">
        <v>924</v>
      </c>
      <c r="S109" s="142" t="s">
        <v>1001</v>
      </c>
      <c r="T109" s="142"/>
      <c r="U109" s="750"/>
      <c r="V109" s="531"/>
      <c r="W109" s="533"/>
      <c r="X109" s="693"/>
      <c r="Y109" s="523"/>
      <c r="Z109" s="641"/>
      <c r="AA109" s="526"/>
      <c r="AB109" s="641"/>
      <c r="AC109" s="526"/>
      <c r="AD109" s="660"/>
      <c r="AE109" s="641"/>
      <c r="AF109" s="641"/>
      <c r="AG109" s="641"/>
      <c r="AH109" s="560"/>
      <c r="AI109" s="520"/>
      <c r="AJ109" s="520"/>
      <c r="AK109" s="522"/>
      <c r="AL109" s="523"/>
      <c r="AM109" s="560"/>
      <c r="AN109" s="561"/>
      <c r="AO109" s="733"/>
      <c r="AP109" s="554"/>
      <c r="AQ109" s="735"/>
      <c r="AR109" s="711"/>
      <c r="AS109" s="649"/>
      <c r="AT109" s="649"/>
      <c r="AU109" s="420"/>
      <c r="AV109" s="673"/>
      <c r="AW109" s="420"/>
      <c r="AX109" s="420"/>
      <c r="AY109" s="649"/>
      <c r="AZ109" s="649"/>
      <c r="BA109" s="649"/>
      <c r="BB109" s="672"/>
      <c r="BC109" s="673"/>
      <c r="BD109" s="420"/>
      <c r="BE109" s="431"/>
      <c r="BF109" s="671"/>
      <c r="BG109" s="671"/>
      <c r="BH109" s="672"/>
      <c r="BI109" s="673"/>
      <c r="BJ109" s="699"/>
      <c r="BK109" s="671"/>
      <c r="BL109" s="649"/>
      <c r="BM109" s="649"/>
    </row>
    <row r="110" spans="1:65" s="139" customFormat="1" ht="34.5" customHeight="1" x14ac:dyDescent="0.25">
      <c r="A110" s="420"/>
      <c r="B110" s="420"/>
      <c r="C110" s="431"/>
      <c r="D110" s="693"/>
      <c r="E110" s="431"/>
      <c r="F110" s="433"/>
      <c r="G110" s="420"/>
      <c r="H110" s="420"/>
      <c r="I110" s="420"/>
      <c r="J110" s="420"/>
      <c r="K110" s="420"/>
      <c r="L110" s="420"/>
      <c r="M110" s="420"/>
      <c r="N110" s="420"/>
      <c r="O110" s="420"/>
      <c r="P110" s="535"/>
      <c r="Q110" s="528"/>
      <c r="R110" s="141" t="s">
        <v>925</v>
      </c>
      <c r="S110" s="142"/>
      <c r="T110" s="142" t="s">
        <v>1001</v>
      </c>
      <c r="U110" s="750"/>
      <c r="V110" s="531"/>
      <c r="W110" s="533"/>
      <c r="X110" s="693"/>
      <c r="Y110" s="523"/>
      <c r="Z110" s="641"/>
      <c r="AA110" s="526"/>
      <c r="AB110" s="641"/>
      <c r="AC110" s="526"/>
      <c r="AD110" s="660"/>
      <c r="AE110" s="641"/>
      <c r="AF110" s="641"/>
      <c r="AG110" s="641"/>
      <c r="AH110" s="560"/>
      <c r="AI110" s="520"/>
      <c r="AJ110" s="520"/>
      <c r="AK110" s="522"/>
      <c r="AL110" s="523"/>
      <c r="AM110" s="560"/>
      <c r="AN110" s="561"/>
      <c r="AO110" s="733"/>
      <c r="AP110" s="554"/>
      <c r="AQ110" s="735"/>
      <c r="AR110" s="711"/>
      <c r="AS110" s="649"/>
      <c r="AT110" s="649"/>
      <c r="AU110" s="420"/>
      <c r="AV110" s="673"/>
      <c r="AW110" s="420"/>
      <c r="AX110" s="420"/>
      <c r="AY110" s="649"/>
      <c r="AZ110" s="649"/>
      <c r="BA110" s="649"/>
      <c r="BB110" s="672"/>
      <c r="BC110" s="673"/>
      <c r="BD110" s="420"/>
      <c r="BE110" s="431"/>
      <c r="BF110" s="671"/>
      <c r="BG110" s="671"/>
      <c r="BH110" s="672"/>
      <c r="BI110" s="673"/>
      <c r="BJ110" s="699"/>
      <c r="BK110" s="671"/>
      <c r="BL110" s="649"/>
      <c r="BM110" s="649"/>
    </row>
    <row r="111" spans="1:65" s="139" customFormat="1" ht="30.75" customHeight="1" x14ac:dyDescent="0.25">
      <c r="A111" s="420"/>
      <c r="B111" s="420"/>
      <c r="C111" s="431"/>
      <c r="D111" s="693"/>
      <c r="E111" s="431"/>
      <c r="F111" s="433"/>
      <c r="G111" s="420"/>
      <c r="H111" s="420"/>
      <c r="I111" s="420"/>
      <c r="J111" s="420"/>
      <c r="K111" s="420"/>
      <c r="L111" s="420"/>
      <c r="M111" s="420"/>
      <c r="N111" s="420"/>
      <c r="O111" s="420"/>
      <c r="P111" s="535"/>
      <c r="Q111" s="528"/>
      <c r="R111" s="141" t="s">
        <v>926</v>
      </c>
      <c r="S111" s="142" t="s">
        <v>1001</v>
      </c>
      <c r="T111" s="142"/>
      <c r="U111" s="750"/>
      <c r="V111" s="531"/>
      <c r="W111" s="533"/>
      <c r="X111" s="693"/>
      <c r="Y111" s="523"/>
      <c r="Z111" s="641"/>
      <c r="AA111" s="526"/>
      <c r="AB111" s="641"/>
      <c r="AC111" s="526"/>
      <c r="AD111" s="660"/>
      <c r="AE111" s="641"/>
      <c r="AF111" s="641"/>
      <c r="AG111" s="641"/>
      <c r="AH111" s="560"/>
      <c r="AI111" s="520"/>
      <c r="AJ111" s="520"/>
      <c r="AK111" s="522"/>
      <c r="AL111" s="523"/>
      <c r="AM111" s="560"/>
      <c r="AN111" s="561"/>
      <c r="AO111" s="733"/>
      <c r="AP111" s="554"/>
      <c r="AQ111" s="735"/>
      <c r="AR111" s="711"/>
      <c r="AS111" s="649"/>
      <c r="AT111" s="649"/>
      <c r="AU111" s="420"/>
      <c r="AV111" s="673"/>
      <c r="AW111" s="420"/>
      <c r="AX111" s="420"/>
      <c r="AY111" s="649"/>
      <c r="AZ111" s="649"/>
      <c r="BA111" s="649"/>
      <c r="BB111" s="672"/>
      <c r="BC111" s="673"/>
      <c r="BD111" s="420"/>
      <c r="BE111" s="431"/>
      <c r="BF111" s="671"/>
      <c r="BG111" s="671"/>
      <c r="BH111" s="672"/>
      <c r="BI111" s="673"/>
      <c r="BJ111" s="699"/>
      <c r="BK111" s="671"/>
      <c r="BL111" s="649"/>
      <c r="BM111" s="649"/>
    </row>
    <row r="112" spans="1:65" s="139" customFormat="1" ht="14.25" x14ac:dyDescent="0.25">
      <c r="A112" s="420"/>
      <c r="B112" s="420"/>
      <c r="C112" s="431"/>
      <c r="D112" s="693"/>
      <c r="E112" s="431"/>
      <c r="F112" s="433"/>
      <c r="G112" s="420"/>
      <c r="H112" s="420"/>
      <c r="I112" s="420"/>
      <c r="J112" s="420"/>
      <c r="K112" s="420"/>
      <c r="L112" s="420"/>
      <c r="M112" s="420"/>
      <c r="N112" s="420"/>
      <c r="O112" s="420"/>
      <c r="P112" s="535"/>
      <c r="Q112" s="528"/>
      <c r="R112" s="141" t="s">
        <v>927</v>
      </c>
      <c r="S112" s="142"/>
      <c r="T112" s="142" t="s">
        <v>1001</v>
      </c>
      <c r="U112" s="750"/>
      <c r="V112" s="531"/>
      <c r="W112" s="533"/>
      <c r="X112" s="693"/>
      <c r="Y112" s="523"/>
      <c r="Z112" s="641"/>
      <c r="AA112" s="526"/>
      <c r="AB112" s="641"/>
      <c r="AC112" s="526"/>
      <c r="AD112" s="660"/>
      <c r="AE112" s="641"/>
      <c r="AF112" s="641"/>
      <c r="AG112" s="641"/>
      <c r="AH112" s="560"/>
      <c r="AI112" s="520"/>
      <c r="AJ112" s="520"/>
      <c r="AK112" s="522"/>
      <c r="AL112" s="523"/>
      <c r="AM112" s="560"/>
      <c r="AN112" s="561"/>
      <c r="AO112" s="733"/>
      <c r="AP112" s="554"/>
      <c r="AQ112" s="735"/>
      <c r="AR112" s="711"/>
      <c r="AS112" s="649"/>
      <c r="AT112" s="649"/>
      <c r="AU112" s="420"/>
      <c r="AV112" s="673"/>
      <c r="AW112" s="420"/>
      <c r="AX112" s="420"/>
      <c r="AY112" s="649"/>
      <c r="AZ112" s="649"/>
      <c r="BA112" s="649"/>
      <c r="BB112" s="672"/>
      <c r="BC112" s="673"/>
      <c r="BD112" s="420"/>
      <c r="BE112" s="431"/>
      <c r="BF112" s="671"/>
      <c r="BG112" s="671"/>
      <c r="BH112" s="672"/>
      <c r="BI112" s="673"/>
      <c r="BJ112" s="699"/>
      <c r="BK112" s="671"/>
      <c r="BL112" s="649"/>
      <c r="BM112" s="649"/>
    </row>
    <row r="113" spans="1:65" s="139" customFormat="1" ht="14.25" x14ac:dyDescent="0.25">
      <c r="A113" s="420"/>
      <c r="B113" s="420"/>
      <c r="C113" s="431"/>
      <c r="D113" s="693"/>
      <c r="E113" s="431"/>
      <c r="F113" s="433"/>
      <c r="G113" s="420"/>
      <c r="H113" s="420"/>
      <c r="I113" s="420"/>
      <c r="J113" s="420"/>
      <c r="K113" s="420"/>
      <c r="L113" s="420"/>
      <c r="M113" s="420"/>
      <c r="N113" s="420"/>
      <c r="O113" s="420"/>
      <c r="P113" s="535"/>
      <c r="Q113" s="528"/>
      <c r="R113" s="141" t="s">
        <v>928</v>
      </c>
      <c r="S113" s="142" t="s">
        <v>1001</v>
      </c>
      <c r="T113" s="142"/>
      <c r="U113" s="750"/>
      <c r="V113" s="531"/>
      <c r="W113" s="533"/>
      <c r="X113" s="694"/>
      <c r="Y113" s="523"/>
      <c r="Z113" s="641"/>
      <c r="AA113" s="642"/>
      <c r="AB113" s="641"/>
      <c r="AC113" s="642"/>
      <c r="AD113" s="660"/>
      <c r="AE113" s="641"/>
      <c r="AF113" s="641"/>
      <c r="AG113" s="641"/>
      <c r="AH113" s="560"/>
      <c r="AI113" s="520"/>
      <c r="AJ113" s="520"/>
      <c r="AK113" s="522"/>
      <c r="AL113" s="523"/>
      <c r="AM113" s="560"/>
      <c r="AN113" s="561"/>
      <c r="AO113" s="733"/>
      <c r="AP113" s="554"/>
      <c r="AQ113" s="735"/>
      <c r="AR113" s="711"/>
      <c r="AS113" s="649"/>
      <c r="AT113" s="649"/>
      <c r="AU113" s="420"/>
      <c r="AV113" s="673"/>
      <c r="AW113" s="420"/>
      <c r="AX113" s="420"/>
      <c r="AY113" s="649"/>
      <c r="AZ113" s="649"/>
      <c r="BA113" s="649"/>
      <c r="BB113" s="672"/>
      <c r="BC113" s="673"/>
      <c r="BD113" s="420"/>
      <c r="BE113" s="498"/>
      <c r="BF113" s="671"/>
      <c r="BG113" s="671"/>
      <c r="BH113" s="672"/>
      <c r="BI113" s="673"/>
      <c r="BJ113" s="699"/>
      <c r="BK113" s="671"/>
      <c r="BL113" s="649"/>
      <c r="BM113" s="649"/>
    </row>
    <row r="114" spans="1:65" s="139" customFormat="1" ht="22.5" customHeight="1" x14ac:dyDescent="0.25">
      <c r="A114" s="420"/>
      <c r="B114" s="420"/>
      <c r="C114" s="431"/>
      <c r="D114" s="693"/>
      <c r="E114" s="431"/>
      <c r="F114" s="433"/>
      <c r="G114" s="420"/>
      <c r="H114" s="420"/>
      <c r="I114" s="420"/>
      <c r="J114" s="420"/>
      <c r="K114" s="420"/>
      <c r="L114" s="420"/>
      <c r="M114" s="420"/>
      <c r="N114" s="420"/>
      <c r="O114" s="420"/>
      <c r="P114" s="535"/>
      <c r="Q114" s="528"/>
      <c r="R114" s="141" t="s">
        <v>929</v>
      </c>
      <c r="S114" s="142"/>
      <c r="T114" s="142" t="s">
        <v>1001</v>
      </c>
      <c r="U114" s="750"/>
      <c r="V114" s="531"/>
      <c r="W114" s="533"/>
      <c r="X114" s="720" t="s">
        <v>1074</v>
      </c>
      <c r="Y114" s="523" t="str">
        <f>IF(Z114="Preventivo","X",IF(Z107="Detectivo","X","X "))</f>
        <v xml:space="preserve">X </v>
      </c>
      <c r="Z114" s="640" t="s">
        <v>1017</v>
      </c>
      <c r="AA114" s="525">
        <f>IF(Z114="","",IF(Z114="Preventivo",25%,15%))</f>
        <v>0.15</v>
      </c>
      <c r="AB114" s="640" t="s">
        <v>12</v>
      </c>
      <c r="AC114" s="430">
        <f>IF(AB114="Automatico",25%,15%)</f>
        <v>0.15</v>
      </c>
      <c r="AD114" s="560">
        <f>AA114+AC114</f>
        <v>0.3</v>
      </c>
      <c r="AE114" s="640" t="s">
        <v>5</v>
      </c>
      <c r="AF114" s="640" t="s">
        <v>6</v>
      </c>
      <c r="AG114" s="640" t="s">
        <v>7</v>
      </c>
      <c r="AH114" s="560">
        <f>AH107-(AH107*AD114)</f>
        <v>8.3999999999999991E-2</v>
      </c>
      <c r="AI114" s="520"/>
      <c r="AJ114" s="520"/>
      <c r="AK114" s="522"/>
      <c r="AL114" s="523"/>
      <c r="AM114" s="560"/>
      <c r="AN114" s="561"/>
      <c r="AO114" s="733"/>
      <c r="AP114" s="554" t="s">
        <v>1075</v>
      </c>
      <c r="AQ114" s="554" t="s">
        <v>1076</v>
      </c>
      <c r="AR114" s="730">
        <v>45291</v>
      </c>
      <c r="AS114" s="713" t="s">
        <v>911</v>
      </c>
      <c r="AT114" s="699" t="s">
        <v>9</v>
      </c>
      <c r="AU114" s="430" t="s">
        <v>1077</v>
      </c>
      <c r="AV114" s="420" t="s">
        <v>1078</v>
      </c>
      <c r="AW114" s="420"/>
      <c r="AX114" s="420" t="s">
        <v>1079</v>
      </c>
      <c r="AY114" s="420" t="s">
        <v>1065</v>
      </c>
      <c r="AZ114" s="420" t="s">
        <v>1080</v>
      </c>
      <c r="BA114" s="674">
        <v>1</v>
      </c>
      <c r="BB114" s="727" t="s">
        <v>1081</v>
      </c>
      <c r="BC114" s="724" t="s">
        <v>11</v>
      </c>
      <c r="BD114" s="420" t="s">
        <v>1082</v>
      </c>
      <c r="BE114" s="430" t="s">
        <v>1083</v>
      </c>
      <c r="BF114" s="536" t="s">
        <v>1084</v>
      </c>
      <c r="BG114" s="725">
        <v>1</v>
      </c>
      <c r="BH114" s="727" t="s">
        <v>1085</v>
      </c>
      <c r="BI114" s="724" t="s">
        <v>11</v>
      </c>
      <c r="BJ114" s="729" t="s">
        <v>1086</v>
      </c>
      <c r="BK114" s="724" t="s">
        <v>921</v>
      </c>
      <c r="BL114" s="430" t="s">
        <v>1073</v>
      </c>
      <c r="BM114" s="521">
        <v>1</v>
      </c>
    </row>
    <row r="115" spans="1:65" s="139" customFormat="1" ht="22.5" customHeight="1" x14ac:dyDescent="0.25">
      <c r="A115" s="420"/>
      <c r="B115" s="420"/>
      <c r="C115" s="431"/>
      <c r="D115" s="693"/>
      <c r="E115" s="431"/>
      <c r="F115" s="433"/>
      <c r="G115" s="420"/>
      <c r="H115" s="420"/>
      <c r="I115" s="420"/>
      <c r="J115" s="420"/>
      <c r="K115" s="420"/>
      <c r="L115" s="420"/>
      <c r="M115" s="420"/>
      <c r="N115" s="420"/>
      <c r="O115" s="420"/>
      <c r="P115" s="535"/>
      <c r="Q115" s="528"/>
      <c r="R115" s="141" t="s">
        <v>942</v>
      </c>
      <c r="S115" s="142"/>
      <c r="T115" s="142" t="s">
        <v>1001</v>
      </c>
      <c r="U115" s="750"/>
      <c r="V115" s="531"/>
      <c r="W115" s="533"/>
      <c r="X115" s="693"/>
      <c r="Y115" s="660"/>
      <c r="Z115" s="641"/>
      <c r="AA115" s="526"/>
      <c r="AB115" s="641"/>
      <c r="AC115" s="431"/>
      <c r="AD115" s="660"/>
      <c r="AE115" s="640"/>
      <c r="AF115" s="641"/>
      <c r="AG115" s="641"/>
      <c r="AH115" s="560"/>
      <c r="AI115" s="520"/>
      <c r="AJ115" s="520"/>
      <c r="AK115" s="522"/>
      <c r="AL115" s="523"/>
      <c r="AM115" s="560"/>
      <c r="AN115" s="561"/>
      <c r="AO115" s="733"/>
      <c r="AP115" s="554"/>
      <c r="AQ115" s="554"/>
      <c r="AR115" s="711"/>
      <c r="AS115" s="649"/>
      <c r="AT115" s="649"/>
      <c r="AU115" s="431"/>
      <c r="AV115" s="649"/>
      <c r="AW115" s="420"/>
      <c r="AX115" s="420"/>
      <c r="AY115" s="649"/>
      <c r="AZ115" s="649"/>
      <c r="BA115" s="649"/>
      <c r="BB115" s="728"/>
      <c r="BC115" s="669"/>
      <c r="BD115" s="420"/>
      <c r="BE115" s="431"/>
      <c r="BF115" s="537"/>
      <c r="BG115" s="726"/>
      <c r="BH115" s="728"/>
      <c r="BI115" s="669"/>
      <c r="BJ115" s="729"/>
      <c r="BK115" s="669"/>
      <c r="BL115" s="431"/>
      <c r="BM115" s="522"/>
    </row>
    <row r="116" spans="1:65" s="139" customFormat="1" ht="22.5" customHeight="1" x14ac:dyDescent="0.25">
      <c r="A116" s="420"/>
      <c r="B116" s="420"/>
      <c r="C116" s="498"/>
      <c r="D116" s="693"/>
      <c r="E116" s="431"/>
      <c r="F116" s="433"/>
      <c r="G116" s="420"/>
      <c r="H116" s="420"/>
      <c r="I116" s="420"/>
      <c r="J116" s="420"/>
      <c r="K116" s="420"/>
      <c r="L116" s="420"/>
      <c r="M116" s="420"/>
      <c r="N116" s="420"/>
      <c r="O116" s="420"/>
      <c r="P116" s="535"/>
      <c r="Q116" s="528"/>
      <c r="R116" s="141" t="s">
        <v>943</v>
      </c>
      <c r="S116" s="142" t="s">
        <v>1001</v>
      </c>
      <c r="T116" s="142"/>
      <c r="U116" s="750"/>
      <c r="V116" s="531"/>
      <c r="W116" s="533"/>
      <c r="X116" s="693"/>
      <c r="Y116" s="660"/>
      <c r="Z116" s="641"/>
      <c r="AA116" s="526"/>
      <c r="AB116" s="641"/>
      <c r="AC116" s="431"/>
      <c r="AD116" s="660"/>
      <c r="AE116" s="640"/>
      <c r="AF116" s="641"/>
      <c r="AG116" s="641"/>
      <c r="AH116" s="560"/>
      <c r="AI116" s="520"/>
      <c r="AJ116" s="520"/>
      <c r="AK116" s="522"/>
      <c r="AL116" s="523"/>
      <c r="AM116" s="560"/>
      <c r="AN116" s="561"/>
      <c r="AO116" s="733"/>
      <c r="AP116" s="554"/>
      <c r="AQ116" s="554"/>
      <c r="AR116" s="711"/>
      <c r="AS116" s="649"/>
      <c r="AT116" s="649"/>
      <c r="AU116" s="431"/>
      <c r="AV116" s="649"/>
      <c r="AW116" s="420"/>
      <c r="AX116" s="420"/>
      <c r="AY116" s="649"/>
      <c r="AZ116" s="649"/>
      <c r="BA116" s="649"/>
      <c r="BB116" s="728"/>
      <c r="BC116" s="669"/>
      <c r="BD116" s="420"/>
      <c r="BE116" s="431"/>
      <c r="BF116" s="537"/>
      <c r="BG116" s="726"/>
      <c r="BH116" s="728"/>
      <c r="BI116" s="669"/>
      <c r="BJ116" s="729"/>
      <c r="BK116" s="669"/>
      <c r="BL116" s="431"/>
      <c r="BM116" s="522"/>
    </row>
    <row r="117" spans="1:65" s="139" customFormat="1" ht="22.5" customHeight="1" x14ac:dyDescent="0.25">
      <c r="A117" s="420"/>
      <c r="B117" s="420"/>
      <c r="C117" s="430" t="s">
        <v>1087</v>
      </c>
      <c r="D117" s="693"/>
      <c r="E117" s="431"/>
      <c r="F117" s="433"/>
      <c r="G117" s="420"/>
      <c r="H117" s="420"/>
      <c r="I117" s="420"/>
      <c r="J117" s="420"/>
      <c r="K117" s="420"/>
      <c r="L117" s="420"/>
      <c r="M117" s="420"/>
      <c r="N117" s="420"/>
      <c r="O117" s="420"/>
      <c r="P117" s="535"/>
      <c r="Q117" s="528"/>
      <c r="R117" s="141" t="s">
        <v>945</v>
      </c>
      <c r="S117" s="142" t="s">
        <v>1001</v>
      </c>
      <c r="T117" s="142"/>
      <c r="U117" s="750"/>
      <c r="V117" s="531"/>
      <c r="W117" s="533"/>
      <c r="X117" s="693"/>
      <c r="Y117" s="660"/>
      <c r="Z117" s="641"/>
      <c r="AA117" s="526"/>
      <c r="AB117" s="641"/>
      <c r="AC117" s="431"/>
      <c r="AD117" s="660"/>
      <c r="AE117" s="640"/>
      <c r="AF117" s="641"/>
      <c r="AG117" s="641"/>
      <c r="AH117" s="560"/>
      <c r="AI117" s="520"/>
      <c r="AJ117" s="520"/>
      <c r="AK117" s="522"/>
      <c r="AL117" s="523"/>
      <c r="AM117" s="560"/>
      <c r="AN117" s="561"/>
      <c r="AO117" s="733"/>
      <c r="AP117" s="554"/>
      <c r="AQ117" s="554"/>
      <c r="AR117" s="711"/>
      <c r="AS117" s="649"/>
      <c r="AT117" s="649"/>
      <c r="AU117" s="431"/>
      <c r="AV117" s="649"/>
      <c r="AW117" s="420"/>
      <c r="AX117" s="420"/>
      <c r="AY117" s="649"/>
      <c r="AZ117" s="649"/>
      <c r="BA117" s="649"/>
      <c r="BB117" s="728"/>
      <c r="BC117" s="669"/>
      <c r="BD117" s="420"/>
      <c r="BE117" s="431"/>
      <c r="BF117" s="537"/>
      <c r="BG117" s="726"/>
      <c r="BH117" s="728"/>
      <c r="BI117" s="669"/>
      <c r="BJ117" s="729"/>
      <c r="BK117" s="669"/>
      <c r="BL117" s="431"/>
      <c r="BM117" s="522"/>
    </row>
    <row r="118" spans="1:65" s="139" customFormat="1" ht="22.5" customHeight="1" x14ac:dyDescent="0.25">
      <c r="A118" s="420"/>
      <c r="B118" s="420"/>
      <c r="C118" s="431"/>
      <c r="D118" s="693"/>
      <c r="E118" s="431"/>
      <c r="F118" s="433"/>
      <c r="G118" s="420"/>
      <c r="H118" s="420"/>
      <c r="I118" s="420"/>
      <c r="J118" s="420"/>
      <c r="K118" s="420"/>
      <c r="L118" s="420"/>
      <c r="M118" s="420"/>
      <c r="N118" s="420"/>
      <c r="O118" s="420"/>
      <c r="P118" s="535"/>
      <c r="Q118" s="528"/>
      <c r="R118" s="141" t="s">
        <v>946</v>
      </c>
      <c r="S118" s="142" t="s">
        <v>1001</v>
      </c>
      <c r="T118" s="142"/>
      <c r="U118" s="750"/>
      <c r="V118" s="531"/>
      <c r="W118" s="533"/>
      <c r="X118" s="693"/>
      <c r="Y118" s="660"/>
      <c r="Z118" s="641"/>
      <c r="AA118" s="526"/>
      <c r="AB118" s="641"/>
      <c r="AC118" s="431"/>
      <c r="AD118" s="660"/>
      <c r="AE118" s="640"/>
      <c r="AF118" s="641"/>
      <c r="AG118" s="641"/>
      <c r="AH118" s="560"/>
      <c r="AI118" s="520"/>
      <c r="AJ118" s="520"/>
      <c r="AK118" s="522"/>
      <c r="AL118" s="523"/>
      <c r="AM118" s="560"/>
      <c r="AN118" s="561"/>
      <c r="AO118" s="733"/>
      <c r="AP118" s="554"/>
      <c r="AQ118" s="554"/>
      <c r="AR118" s="711"/>
      <c r="AS118" s="649"/>
      <c r="AT118" s="649"/>
      <c r="AU118" s="431"/>
      <c r="AV118" s="649"/>
      <c r="AW118" s="420"/>
      <c r="AX118" s="420"/>
      <c r="AY118" s="649"/>
      <c r="AZ118" s="649"/>
      <c r="BA118" s="649"/>
      <c r="BB118" s="728"/>
      <c r="BC118" s="669"/>
      <c r="BD118" s="420"/>
      <c r="BE118" s="431"/>
      <c r="BF118" s="537"/>
      <c r="BG118" s="726"/>
      <c r="BH118" s="728"/>
      <c r="BI118" s="669"/>
      <c r="BJ118" s="729"/>
      <c r="BK118" s="669"/>
      <c r="BL118" s="431"/>
      <c r="BM118" s="522"/>
    </row>
    <row r="119" spans="1:65" s="139" customFormat="1" ht="22.5" customHeight="1" x14ac:dyDescent="0.25">
      <c r="A119" s="420"/>
      <c r="B119" s="420"/>
      <c r="C119" s="431"/>
      <c r="D119" s="693"/>
      <c r="E119" s="431"/>
      <c r="F119" s="433"/>
      <c r="G119" s="420"/>
      <c r="H119" s="420"/>
      <c r="I119" s="420"/>
      <c r="J119" s="420"/>
      <c r="K119" s="420"/>
      <c r="L119" s="420"/>
      <c r="M119" s="420"/>
      <c r="N119" s="420"/>
      <c r="O119" s="420"/>
      <c r="P119" s="535"/>
      <c r="Q119" s="528"/>
      <c r="R119" s="141" t="s">
        <v>947</v>
      </c>
      <c r="S119" s="142" t="s">
        <v>1001</v>
      </c>
      <c r="T119" s="142"/>
      <c r="U119" s="750"/>
      <c r="V119" s="531"/>
      <c r="W119" s="533"/>
      <c r="X119" s="693"/>
      <c r="Y119" s="660"/>
      <c r="Z119" s="641"/>
      <c r="AA119" s="526"/>
      <c r="AB119" s="641"/>
      <c r="AC119" s="431"/>
      <c r="AD119" s="660"/>
      <c r="AE119" s="640"/>
      <c r="AF119" s="641"/>
      <c r="AG119" s="641"/>
      <c r="AH119" s="560"/>
      <c r="AI119" s="520"/>
      <c r="AJ119" s="520"/>
      <c r="AK119" s="522"/>
      <c r="AL119" s="523"/>
      <c r="AM119" s="560"/>
      <c r="AN119" s="561"/>
      <c r="AO119" s="733"/>
      <c r="AP119" s="554"/>
      <c r="AQ119" s="554"/>
      <c r="AR119" s="711"/>
      <c r="AS119" s="649"/>
      <c r="AT119" s="649"/>
      <c r="AU119" s="431"/>
      <c r="AV119" s="649"/>
      <c r="AW119" s="420"/>
      <c r="AX119" s="420"/>
      <c r="AY119" s="649"/>
      <c r="AZ119" s="649"/>
      <c r="BA119" s="649"/>
      <c r="BB119" s="728"/>
      <c r="BC119" s="669"/>
      <c r="BD119" s="420"/>
      <c r="BE119" s="431"/>
      <c r="BF119" s="537"/>
      <c r="BG119" s="726"/>
      <c r="BH119" s="728"/>
      <c r="BI119" s="669"/>
      <c r="BJ119" s="729"/>
      <c r="BK119" s="669"/>
      <c r="BL119" s="431"/>
      <c r="BM119" s="522"/>
    </row>
    <row r="120" spans="1:65" s="139" customFormat="1" ht="47.25" customHeight="1" x14ac:dyDescent="0.25">
      <c r="A120" s="420"/>
      <c r="B120" s="420"/>
      <c r="C120" s="431"/>
      <c r="D120" s="693"/>
      <c r="E120" s="431"/>
      <c r="F120" s="433"/>
      <c r="G120" s="420"/>
      <c r="H120" s="420"/>
      <c r="I120" s="420"/>
      <c r="J120" s="420"/>
      <c r="K120" s="420"/>
      <c r="L120" s="420"/>
      <c r="M120" s="420"/>
      <c r="N120" s="420"/>
      <c r="O120" s="420"/>
      <c r="P120" s="535"/>
      <c r="Q120" s="528"/>
      <c r="R120" s="141" t="s">
        <v>948</v>
      </c>
      <c r="S120" s="142"/>
      <c r="T120" s="142" t="s">
        <v>1001</v>
      </c>
      <c r="U120" s="750"/>
      <c r="V120" s="531"/>
      <c r="W120" s="533"/>
      <c r="X120" s="694"/>
      <c r="Y120" s="660"/>
      <c r="Z120" s="641"/>
      <c r="AA120" s="526"/>
      <c r="AB120" s="641"/>
      <c r="AC120" s="431"/>
      <c r="AD120" s="660"/>
      <c r="AE120" s="640"/>
      <c r="AF120" s="641"/>
      <c r="AG120" s="641"/>
      <c r="AH120" s="560"/>
      <c r="AI120" s="520"/>
      <c r="AJ120" s="520"/>
      <c r="AK120" s="522"/>
      <c r="AL120" s="523"/>
      <c r="AM120" s="560"/>
      <c r="AN120" s="561"/>
      <c r="AO120" s="733"/>
      <c r="AP120" s="554"/>
      <c r="AQ120" s="554"/>
      <c r="AR120" s="711"/>
      <c r="AS120" s="649"/>
      <c r="AT120" s="649"/>
      <c r="AU120" s="498"/>
      <c r="AV120" s="649"/>
      <c r="AW120" s="420"/>
      <c r="AX120" s="420"/>
      <c r="AY120" s="649"/>
      <c r="AZ120" s="649"/>
      <c r="BA120" s="649"/>
      <c r="BB120" s="728"/>
      <c r="BC120" s="669"/>
      <c r="BD120" s="420"/>
      <c r="BE120" s="431"/>
      <c r="BF120" s="537"/>
      <c r="BG120" s="726"/>
      <c r="BH120" s="728"/>
      <c r="BI120" s="669"/>
      <c r="BJ120" s="729"/>
      <c r="BK120" s="669"/>
      <c r="BL120" s="431"/>
      <c r="BM120" s="522"/>
    </row>
    <row r="121" spans="1:65" s="139" customFormat="1" ht="22.5" customHeight="1" x14ac:dyDescent="0.25">
      <c r="A121" s="420"/>
      <c r="B121" s="420"/>
      <c r="C121" s="431"/>
      <c r="D121" s="693"/>
      <c r="E121" s="431"/>
      <c r="F121" s="433"/>
      <c r="G121" s="420"/>
      <c r="H121" s="420"/>
      <c r="I121" s="420"/>
      <c r="J121" s="420"/>
      <c r="K121" s="420"/>
      <c r="L121" s="420"/>
      <c r="M121" s="420"/>
      <c r="N121" s="420"/>
      <c r="O121" s="420"/>
      <c r="P121" s="535"/>
      <c r="Q121" s="528"/>
      <c r="R121" s="141" t="s">
        <v>949</v>
      </c>
      <c r="S121" s="142" t="s">
        <v>1001</v>
      </c>
      <c r="T121" s="142"/>
      <c r="U121" s="750"/>
      <c r="V121" s="531"/>
      <c r="W121" s="533"/>
      <c r="X121" s="720" t="s">
        <v>1088</v>
      </c>
      <c r="Y121" s="660"/>
      <c r="Z121" s="641"/>
      <c r="AA121" s="526"/>
      <c r="AB121" s="641"/>
      <c r="AC121" s="431"/>
      <c r="AD121" s="660"/>
      <c r="AE121" s="640"/>
      <c r="AF121" s="641"/>
      <c r="AG121" s="641"/>
      <c r="AH121" s="560"/>
      <c r="AI121" s="520"/>
      <c r="AJ121" s="520"/>
      <c r="AK121" s="522"/>
      <c r="AL121" s="523"/>
      <c r="AM121" s="560"/>
      <c r="AN121" s="561"/>
      <c r="AO121" s="420"/>
      <c r="AP121" s="431" t="s">
        <v>1089</v>
      </c>
      <c r="AQ121" s="431" t="s">
        <v>1090</v>
      </c>
      <c r="AR121" s="650">
        <v>45657</v>
      </c>
      <c r="AS121" s="713" t="s">
        <v>911</v>
      </c>
      <c r="AT121" s="699" t="s">
        <v>9</v>
      </c>
      <c r="AU121" s="430" t="s">
        <v>1091</v>
      </c>
      <c r="AV121" s="649"/>
      <c r="AW121" s="420"/>
      <c r="AX121" s="420"/>
      <c r="AY121" s="649"/>
      <c r="AZ121" s="649"/>
      <c r="BA121" s="649"/>
      <c r="BB121" s="728"/>
      <c r="BC121" s="669"/>
      <c r="BD121" s="420"/>
      <c r="BE121" s="431"/>
      <c r="BF121" s="537"/>
      <c r="BG121" s="726"/>
      <c r="BH121" s="728"/>
      <c r="BI121" s="669"/>
      <c r="BJ121" s="729"/>
      <c r="BK121" s="669"/>
      <c r="BL121" s="431"/>
      <c r="BM121" s="522"/>
    </row>
    <row r="122" spans="1:65" s="139" customFormat="1" ht="22.5" customHeight="1" x14ac:dyDescent="0.25">
      <c r="A122" s="420"/>
      <c r="B122" s="420"/>
      <c r="C122" s="431"/>
      <c r="D122" s="693"/>
      <c r="E122" s="431"/>
      <c r="F122" s="433"/>
      <c r="G122" s="420"/>
      <c r="H122" s="420"/>
      <c r="I122" s="420"/>
      <c r="J122" s="420"/>
      <c r="K122" s="420"/>
      <c r="L122" s="420"/>
      <c r="M122" s="420"/>
      <c r="N122" s="420"/>
      <c r="O122" s="420"/>
      <c r="P122" s="535"/>
      <c r="Q122" s="528"/>
      <c r="R122" s="141" t="s">
        <v>950</v>
      </c>
      <c r="S122" s="142"/>
      <c r="T122" s="142" t="s">
        <v>1001</v>
      </c>
      <c r="U122" s="750"/>
      <c r="V122" s="531"/>
      <c r="W122" s="533"/>
      <c r="X122" s="693"/>
      <c r="Y122" s="660"/>
      <c r="Z122" s="641"/>
      <c r="AA122" s="526"/>
      <c r="AB122" s="641"/>
      <c r="AC122" s="431"/>
      <c r="AD122" s="660"/>
      <c r="AE122" s="640"/>
      <c r="AF122" s="641"/>
      <c r="AG122" s="641"/>
      <c r="AH122" s="560"/>
      <c r="AI122" s="520"/>
      <c r="AJ122" s="520"/>
      <c r="AK122" s="522"/>
      <c r="AL122" s="523"/>
      <c r="AM122" s="560"/>
      <c r="AN122" s="561"/>
      <c r="AO122" s="420"/>
      <c r="AP122" s="431"/>
      <c r="AQ122" s="431"/>
      <c r="AR122" s="649"/>
      <c r="AS122" s="649"/>
      <c r="AT122" s="649"/>
      <c r="AU122" s="431"/>
      <c r="AV122" s="649"/>
      <c r="AW122" s="420"/>
      <c r="AX122" s="420"/>
      <c r="AY122" s="649"/>
      <c r="AZ122" s="649"/>
      <c r="BA122" s="649"/>
      <c r="BB122" s="728"/>
      <c r="BC122" s="669"/>
      <c r="BD122" s="420"/>
      <c r="BE122" s="431"/>
      <c r="BF122" s="537"/>
      <c r="BG122" s="726"/>
      <c r="BH122" s="728"/>
      <c r="BI122" s="669"/>
      <c r="BJ122" s="729"/>
      <c r="BK122" s="669"/>
      <c r="BL122" s="431"/>
      <c r="BM122" s="522"/>
    </row>
    <row r="123" spans="1:65" s="139" customFormat="1" ht="22.5" customHeight="1" x14ac:dyDescent="0.25">
      <c r="A123" s="420"/>
      <c r="B123" s="420"/>
      <c r="C123" s="431"/>
      <c r="D123" s="693"/>
      <c r="E123" s="431"/>
      <c r="F123" s="433"/>
      <c r="G123" s="420"/>
      <c r="H123" s="420"/>
      <c r="I123" s="420"/>
      <c r="J123" s="420"/>
      <c r="K123" s="420"/>
      <c r="L123" s="420"/>
      <c r="M123" s="420"/>
      <c r="N123" s="420"/>
      <c r="O123" s="420"/>
      <c r="P123" s="535"/>
      <c r="Q123" s="528"/>
      <c r="R123" s="141" t="s">
        <v>951</v>
      </c>
      <c r="S123" s="142"/>
      <c r="T123" s="142" t="s">
        <v>1001</v>
      </c>
      <c r="U123" s="750"/>
      <c r="V123" s="531"/>
      <c r="W123" s="533"/>
      <c r="X123" s="693"/>
      <c r="Y123" s="660"/>
      <c r="Z123" s="641"/>
      <c r="AA123" s="526"/>
      <c r="AB123" s="641"/>
      <c r="AC123" s="431"/>
      <c r="AD123" s="660"/>
      <c r="AE123" s="640"/>
      <c r="AF123" s="641"/>
      <c r="AG123" s="641"/>
      <c r="AH123" s="560"/>
      <c r="AI123" s="520"/>
      <c r="AJ123" s="520"/>
      <c r="AK123" s="522"/>
      <c r="AL123" s="523"/>
      <c r="AM123" s="560"/>
      <c r="AN123" s="561"/>
      <c r="AO123" s="420"/>
      <c r="AP123" s="431"/>
      <c r="AQ123" s="431"/>
      <c r="AR123" s="649"/>
      <c r="AS123" s="649"/>
      <c r="AT123" s="649"/>
      <c r="AU123" s="431"/>
      <c r="AV123" s="649"/>
      <c r="AW123" s="420"/>
      <c r="AX123" s="420"/>
      <c r="AY123" s="649"/>
      <c r="AZ123" s="649"/>
      <c r="BA123" s="649"/>
      <c r="BB123" s="728"/>
      <c r="BC123" s="669"/>
      <c r="BD123" s="420"/>
      <c r="BE123" s="431"/>
      <c r="BF123" s="537"/>
      <c r="BG123" s="726"/>
      <c r="BH123" s="728"/>
      <c r="BI123" s="669"/>
      <c r="BJ123" s="729"/>
      <c r="BK123" s="669"/>
      <c r="BL123" s="431"/>
      <c r="BM123" s="522"/>
    </row>
    <row r="124" spans="1:65" s="139" customFormat="1" ht="22.5" customHeight="1" x14ac:dyDescent="0.25">
      <c r="A124" s="420"/>
      <c r="B124" s="420"/>
      <c r="C124" s="431"/>
      <c r="D124" s="693"/>
      <c r="E124" s="431"/>
      <c r="F124" s="433"/>
      <c r="G124" s="420"/>
      <c r="H124" s="420"/>
      <c r="I124" s="420"/>
      <c r="J124" s="420"/>
      <c r="K124" s="420"/>
      <c r="L124" s="420"/>
      <c r="M124" s="420"/>
      <c r="N124" s="420"/>
      <c r="O124" s="420"/>
      <c r="P124" s="535"/>
      <c r="Q124" s="528"/>
      <c r="R124" s="141" t="s">
        <v>952</v>
      </c>
      <c r="S124" s="142"/>
      <c r="T124" s="142" t="s">
        <v>1001</v>
      </c>
      <c r="U124" s="750"/>
      <c r="V124" s="531"/>
      <c r="W124" s="533"/>
      <c r="X124" s="693"/>
      <c r="Y124" s="660"/>
      <c r="Z124" s="641"/>
      <c r="AA124" s="526"/>
      <c r="AB124" s="641"/>
      <c r="AC124" s="431"/>
      <c r="AD124" s="660"/>
      <c r="AE124" s="640"/>
      <c r="AF124" s="641"/>
      <c r="AG124" s="641"/>
      <c r="AH124" s="560"/>
      <c r="AI124" s="520"/>
      <c r="AJ124" s="520"/>
      <c r="AK124" s="522"/>
      <c r="AL124" s="523"/>
      <c r="AM124" s="560"/>
      <c r="AN124" s="561"/>
      <c r="AO124" s="420"/>
      <c r="AP124" s="431"/>
      <c r="AQ124" s="431"/>
      <c r="AR124" s="649"/>
      <c r="AS124" s="649"/>
      <c r="AT124" s="649"/>
      <c r="AU124" s="431"/>
      <c r="AV124" s="649"/>
      <c r="AW124" s="420"/>
      <c r="AX124" s="420"/>
      <c r="AY124" s="649"/>
      <c r="AZ124" s="649"/>
      <c r="BA124" s="649"/>
      <c r="BB124" s="728"/>
      <c r="BC124" s="669"/>
      <c r="BD124" s="420"/>
      <c r="BE124" s="431"/>
      <c r="BF124" s="537"/>
      <c r="BG124" s="726"/>
      <c r="BH124" s="728"/>
      <c r="BI124" s="669"/>
      <c r="BJ124" s="729"/>
      <c r="BK124" s="669"/>
      <c r="BL124" s="431"/>
      <c r="BM124" s="522"/>
    </row>
    <row r="125" spans="1:65" s="139" customFormat="1" ht="22.5" customHeight="1" x14ac:dyDescent="0.25">
      <c r="A125" s="420"/>
      <c r="B125" s="420"/>
      <c r="C125" s="431"/>
      <c r="D125" s="693"/>
      <c r="E125" s="431"/>
      <c r="F125" s="433"/>
      <c r="G125" s="420"/>
      <c r="H125" s="420"/>
      <c r="I125" s="420"/>
      <c r="J125" s="420"/>
      <c r="K125" s="420"/>
      <c r="L125" s="420"/>
      <c r="M125" s="420"/>
      <c r="N125" s="420"/>
      <c r="O125" s="420"/>
      <c r="P125" s="535"/>
      <c r="Q125" s="528"/>
      <c r="R125" s="141" t="s">
        <v>953</v>
      </c>
      <c r="S125" s="142"/>
      <c r="T125" s="142" t="s">
        <v>1001</v>
      </c>
      <c r="U125" s="750"/>
      <c r="V125" s="531"/>
      <c r="W125" s="533"/>
      <c r="X125" s="693"/>
      <c r="Y125" s="660"/>
      <c r="Z125" s="641"/>
      <c r="AA125" s="526"/>
      <c r="AB125" s="641"/>
      <c r="AC125" s="431"/>
      <c r="AD125" s="660"/>
      <c r="AE125" s="640"/>
      <c r="AF125" s="641"/>
      <c r="AG125" s="641"/>
      <c r="AH125" s="560"/>
      <c r="AI125" s="520"/>
      <c r="AJ125" s="520"/>
      <c r="AK125" s="522"/>
      <c r="AL125" s="523"/>
      <c r="AM125" s="560"/>
      <c r="AN125" s="561"/>
      <c r="AO125" s="420"/>
      <c r="AP125" s="431"/>
      <c r="AQ125" s="431"/>
      <c r="AR125" s="649"/>
      <c r="AS125" s="649"/>
      <c r="AT125" s="649"/>
      <c r="AU125" s="431"/>
      <c r="AV125" s="649"/>
      <c r="AW125" s="420"/>
      <c r="AX125" s="420"/>
      <c r="AY125" s="649"/>
      <c r="AZ125" s="649"/>
      <c r="BA125" s="649"/>
      <c r="BB125" s="728"/>
      <c r="BC125" s="669"/>
      <c r="BD125" s="420"/>
      <c r="BE125" s="431"/>
      <c r="BF125" s="537"/>
      <c r="BG125" s="726"/>
      <c r="BH125" s="728"/>
      <c r="BI125" s="669"/>
      <c r="BJ125" s="729"/>
      <c r="BK125" s="669"/>
      <c r="BL125" s="431"/>
      <c r="BM125" s="522"/>
    </row>
    <row r="126" spans="1:65" s="139" customFormat="1" ht="22.5" customHeight="1" x14ac:dyDescent="0.25">
      <c r="A126" s="420"/>
      <c r="B126" s="420"/>
      <c r="C126" s="498"/>
      <c r="D126" s="694"/>
      <c r="E126" s="498"/>
      <c r="F126" s="433"/>
      <c r="G126" s="420"/>
      <c r="H126" s="420"/>
      <c r="I126" s="420"/>
      <c r="J126" s="420"/>
      <c r="K126" s="420"/>
      <c r="L126" s="420"/>
      <c r="M126" s="420"/>
      <c r="N126" s="420"/>
      <c r="O126" s="420"/>
      <c r="P126" s="717"/>
      <c r="Q126" s="714"/>
      <c r="R126" s="279" t="s">
        <v>954</v>
      </c>
      <c r="S126" s="142">
        <f>COUNTA(S107:S125)</f>
        <v>10</v>
      </c>
      <c r="T126" s="142">
        <f>COUNTA(T107:T125)</f>
        <v>9</v>
      </c>
      <c r="U126" s="751"/>
      <c r="V126" s="531"/>
      <c r="W126" s="533"/>
      <c r="X126" s="694"/>
      <c r="Y126" s="660"/>
      <c r="Z126" s="641"/>
      <c r="AA126" s="642"/>
      <c r="AB126" s="641"/>
      <c r="AC126" s="498"/>
      <c r="AD126" s="660"/>
      <c r="AE126" s="640"/>
      <c r="AF126" s="641"/>
      <c r="AG126" s="641"/>
      <c r="AH126" s="560"/>
      <c r="AI126" s="715"/>
      <c r="AJ126" s="715"/>
      <c r="AK126" s="716"/>
      <c r="AL126" s="523"/>
      <c r="AM126" s="560"/>
      <c r="AN126" s="561"/>
      <c r="AO126" s="420"/>
      <c r="AP126" s="498"/>
      <c r="AQ126" s="498"/>
      <c r="AR126" s="649"/>
      <c r="AS126" s="649"/>
      <c r="AT126" s="649"/>
      <c r="AU126" s="498"/>
      <c r="AV126" s="649"/>
      <c r="AW126" s="420"/>
      <c r="AX126" s="420"/>
      <c r="AY126" s="649"/>
      <c r="AZ126" s="649"/>
      <c r="BA126" s="649"/>
      <c r="BB126" s="728"/>
      <c r="BC126" s="669"/>
      <c r="BD126" s="420"/>
      <c r="BE126" s="498"/>
      <c r="BF126" s="677"/>
      <c r="BG126" s="670"/>
      <c r="BH126" s="728"/>
      <c r="BI126" s="669"/>
      <c r="BJ126" s="729"/>
      <c r="BK126" s="669"/>
      <c r="BL126" s="498"/>
      <c r="BM126" s="716"/>
    </row>
    <row r="127" spans="1:65" s="147" customFormat="1" ht="9" customHeight="1" x14ac:dyDescent="0.25">
      <c r="A127" s="746">
        <v>1</v>
      </c>
      <c r="B127" s="746" t="s">
        <v>18</v>
      </c>
      <c r="C127" s="747" t="s">
        <v>944</v>
      </c>
      <c r="D127" s="747"/>
      <c r="E127" s="747"/>
      <c r="F127" s="746" t="s">
        <v>1092</v>
      </c>
      <c r="G127" s="745" t="s">
        <v>898</v>
      </c>
      <c r="H127" s="745"/>
      <c r="I127" s="745"/>
      <c r="J127" s="745" t="s">
        <v>898</v>
      </c>
      <c r="K127" s="745" t="s">
        <v>1093</v>
      </c>
      <c r="L127" s="745" t="s">
        <v>1094</v>
      </c>
      <c r="M127" s="745" t="s">
        <v>1095</v>
      </c>
      <c r="N127" s="745" t="s">
        <v>902</v>
      </c>
      <c r="O127" s="746" t="s">
        <v>958</v>
      </c>
      <c r="P127" s="736"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Rara vez</v>
      </c>
      <c r="Q127" s="739">
        <f>IF(P127="Casi seguro",100%,IF(P127="Probable",80%,IF(P127="Posible",60%,IF(P127="Improbable",40%,IF(P127="Rara vez",20%,0)))))</f>
        <v>0.2</v>
      </c>
      <c r="R127" s="145" t="s">
        <v>904</v>
      </c>
      <c r="S127" s="143" t="s">
        <v>898</v>
      </c>
      <c r="T127" s="143"/>
      <c r="U127" s="742" t="str">
        <f>IF(S146&lt;=5,"Moderado",IF(S146&lt;=11,"Mayor","Catastrofico"))</f>
        <v>Mayor</v>
      </c>
      <c r="V127" s="743">
        <f>IF(U127=0,0,IF(U127="Moderado",60%,IF(U127="Mayor",80%,100%)))</f>
        <v>0.8</v>
      </c>
      <c r="W127" s="742" t="e">
        <f>VLOOKUP(P127,#REF!,MATCH(U127,#REF!,0),FALSE)</f>
        <v>#REF!</v>
      </c>
      <c r="X127" s="744" t="s">
        <v>1096</v>
      </c>
      <c r="Y127" s="763" t="str">
        <f>IF(Z127="Preventivo","X",IF(Z127="Detectivo","X","X "))</f>
        <v>X</v>
      </c>
      <c r="Z127" s="757" t="s">
        <v>907</v>
      </c>
      <c r="AA127" s="764">
        <f>IF(Z127="","",IF(Z127="Preventivo",25%,15%))</f>
        <v>0.25</v>
      </c>
      <c r="AB127" s="757" t="s">
        <v>12</v>
      </c>
      <c r="AC127" s="764">
        <f>IF(AB127="Automatico",25%,15%)</f>
        <v>0.15</v>
      </c>
      <c r="AD127" s="759">
        <f>AA127+AC127</f>
        <v>0.4</v>
      </c>
      <c r="AE127" s="757" t="s">
        <v>5</v>
      </c>
      <c r="AF127" s="757" t="s">
        <v>6</v>
      </c>
      <c r="AG127" s="757" t="s">
        <v>7</v>
      </c>
      <c r="AH127" s="759">
        <f>Q127-(Q127*AD127)</f>
        <v>0.12</v>
      </c>
      <c r="AI127" s="760" t="str">
        <f>IF(AJ127=0,"Defina la frecuencia",IF(AJ127=20%,"Rara vez",IF(AJ127=40%,"Improbable",IF(AJ127=60%,"Posible",IF(AJ127=80%,"Probable","Casi seguro")))))</f>
        <v>Rara vez</v>
      </c>
      <c r="AJ127" s="760">
        <f>IF(AH134&lt;20%,20%,IF(AH134&lt;40%,40%,IF(AH134&lt;60%,60%,IF(AH134&lt;80%,80%,100%))))</f>
        <v>0.2</v>
      </c>
      <c r="AK127" s="146">
        <f>VALUE(AJ127)</f>
        <v>0.2</v>
      </c>
      <c r="AL127" s="742" t="str">
        <f>U127</f>
        <v>Mayor</v>
      </c>
      <c r="AM127" s="743">
        <f>V127</f>
        <v>0.8</v>
      </c>
      <c r="AN127" s="742" t="e">
        <f>VLOOKUP(AI127,#REF!,MATCH(AL127,#REF!,0),FALSE)</f>
        <v>#REF!</v>
      </c>
      <c r="AO127" s="752"/>
      <c r="AP127" s="746" t="s">
        <v>1097</v>
      </c>
      <c r="AQ127" s="746" t="s">
        <v>1098</v>
      </c>
      <c r="AR127" s="776">
        <v>44562</v>
      </c>
      <c r="AS127" s="776">
        <v>44926</v>
      </c>
      <c r="AT127" s="746"/>
      <c r="AU127" s="746" t="s">
        <v>1099</v>
      </c>
      <c r="AV127" s="777" t="s">
        <v>1100</v>
      </c>
      <c r="AW127" s="746"/>
      <c r="AX127" s="746"/>
      <c r="AY127" s="746"/>
      <c r="AZ127" s="746"/>
      <c r="BA127" s="768"/>
      <c r="BB127" s="746"/>
      <c r="BC127" s="746"/>
      <c r="BD127" s="746"/>
      <c r="BE127" s="747"/>
      <c r="BF127" s="746"/>
      <c r="BG127" s="768"/>
      <c r="BH127" s="746"/>
      <c r="BI127" s="746"/>
      <c r="BJ127" s="746"/>
      <c r="BK127" s="746"/>
      <c r="BL127" s="746"/>
      <c r="BM127" s="768"/>
    </row>
    <row r="128" spans="1:65" s="147" customFormat="1" ht="9" customHeight="1" x14ac:dyDescent="0.25">
      <c r="A128" s="746"/>
      <c r="B128" s="746"/>
      <c r="C128" s="748"/>
      <c r="D128" s="748"/>
      <c r="E128" s="748"/>
      <c r="F128" s="746"/>
      <c r="G128" s="745"/>
      <c r="H128" s="745"/>
      <c r="I128" s="745"/>
      <c r="J128" s="745"/>
      <c r="K128" s="745"/>
      <c r="L128" s="745"/>
      <c r="M128" s="745"/>
      <c r="N128" s="745"/>
      <c r="O128" s="746"/>
      <c r="P128" s="737"/>
      <c r="Q128" s="740"/>
      <c r="R128" s="145" t="s">
        <v>923</v>
      </c>
      <c r="S128" s="143" t="s">
        <v>898</v>
      </c>
      <c r="T128" s="143"/>
      <c r="U128" s="742"/>
      <c r="V128" s="743"/>
      <c r="W128" s="742"/>
      <c r="X128" s="744"/>
      <c r="Y128" s="763"/>
      <c r="Z128" s="758"/>
      <c r="AA128" s="765"/>
      <c r="AB128" s="758"/>
      <c r="AC128" s="765"/>
      <c r="AD128" s="767"/>
      <c r="AE128" s="758"/>
      <c r="AF128" s="758"/>
      <c r="AG128" s="758"/>
      <c r="AH128" s="759"/>
      <c r="AI128" s="761"/>
      <c r="AJ128" s="761"/>
      <c r="AK128" s="148"/>
      <c r="AL128" s="742"/>
      <c r="AM128" s="743"/>
      <c r="AN128" s="742"/>
      <c r="AO128" s="753"/>
      <c r="AP128" s="746"/>
      <c r="AQ128" s="755"/>
      <c r="AR128" s="755"/>
      <c r="AS128" s="755"/>
      <c r="AT128" s="755"/>
      <c r="AU128" s="746"/>
      <c r="AV128" s="777"/>
      <c r="AW128" s="746"/>
      <c r="AX128" s="746"/>
      <c r="AY128" s="755"/>
      <c r="AZ128" s="755"/>
      <c r="BA128" s="755"/>
      <c r="BB128" s="746"/>
      <c r="BC128" s="746"/>
      <c r="BD128" s="746"/>
      <c r="BE128" s="748"/>
      <c r="BF128" s="755"/>
      <c r="BG128" s="755"/>
      <c r="BH128" s="746"/>
      <c r="BI128" s="746"/>
      <c r="BJ128" s="746"/>
      <c r="BK128" s="755"/>
      <c r="BL128" s="755"/>
      <c r="BM128" s="755"/>
    </row>
    <row r="129" spans="1:65" s="147" customFormat="1" ht="9" customHeight="1" x14ac:dyDescent="0.25">
      <c r="A129" s="746"/>
      <c r="B129" s="746"/>
      <c r="C129" s="748"/>
      <c r="D129" s="748"/>
      <c r="E129" s="748"/>
      <c r="F129" s="746"/>
      <c r="G129" s="745"/>
      <c r="H129" s="745"/>
      <c r="I129" s="745"/>
      <c r="J129" s="745"/>
      <c r="K129" s="745"/>
      <c r="L129" s="745"/>
      <c r="M129" s="745"/>
      <c r="N129" s="745"/>
      <c r="O129" s="746"/>
      <c r="P129" s="737"/>
      <c r="Q129" s="740"/>
      <c r="R129" s="145" t="s">
        <v>924</v>
      </c>
      <c r="S129" s="143"/>
      <c r="T129" s="143" t="s">
        <v>898</v>
      </c>
      <c r="U129" s="742"/>
      <c r="V129" s="743"/>
      <c r="W129" s="742"/>
      <c r="X129" s="744"/>
      <c r="Y129" s="763"/>
      <c r="Z129" s="758"/>
      <c r="AA129" s="765"/>
      <c r="AB129" s="758"/>
      <c r="AC129" s="765"/>
      <c r="AD129" s="767"/>
      <c r="AE129" s="758"/>
      <c r="AF129" s="758"/>
      <c r="AG129" s="758"/>
      <c r="AH129" s="759"/>
      <c r="AI129" s="761"/>
      <c r="AJ129" s="761"/>
      <c r="AK129" s="148"/>
      <c r="AL129" s="742"/>
      <c r="AM129" s="743"/>
      <c r="AN129" s="742"/>
      <c r="AO129" s="753"/>
      <c r="AP129" s="746"/>
      <c r="AQ129" s="755"/>
      <c r="AR129" s="755"/>
      <c r="AS129" s="755"/>
      <c r="AT129" s="755"/>
      <c r="AU129" s="746"/>
      <c r="AV129" s="777"/>
      <c r="AW129" s="746"/>
      <c r="AX129" s="746"/>
      <c r="AY129" s="755"/>
      <c r="AZ129" s="755"/>
      <c r="BA129" s="755"/>
      <c r="BB129" s="746"/>
      <c r="BC129" s="746"/>
      <c r="BD129" s="746"/>
      <c r="BE129" s="748"/>
      <c r="BF129" s="755"/>
      <c r="BG129" s="755"/>
      <c r="BH129" s="746"/>
      <c r="BI129" s="746"/>
      <c r="BJ129" s="746"/>
      <c r="BK129" s="755"/>
      <c r="BL129" s="755"/>
      <c r="BM129" s="755"/>
    </row>
    <row r="130" spans="1:65" s="147" customFormat="1" ht="9" customHeight="1" x14ac:dyDescent="0.25">
      <c r="A130" s="746"/>
      <c r="B130" s="746"/>
      <c r="C130" s="748"/>
      <c r="D130" s="748"/>
      <c r="E130" s="748"/>
      <c r="F130" s="746"/>
      <c r="G130" s="745"/>
      <c r="H130" s="745"/>
      <c r="I130" s="745"/>
      <c r="J130" s="745"/>
      <c r="K130" s="745"/>
      <c r="L130" s="745"/>
      <c r="M130" s="745"/>
      <c r="N130" s="745"/>
      <c r="O130" s="746"/>
      <c r="P130" s="737"/>
      <c r="Q130" s="740"/>
      <c r="R130" s="145" t="s">
        <v>925</v>
      </c>
      <c r="S130" s="143"/>
      <c r="T130" s="143" t="s">
        <v>898</v>
      </c>
      <c r="U130" s="742"/>
      <c r="V130" s="743"/>
      <c r="W130" s="742"/>
      <c r="X130" s="744"/>
      <c r="Y130" s="763"/>
      <c r="Z130" s="758"/>
      <c r="AA130" s="765"/>
      <c r="AB130" s="758"/>
      <c r="AC130" s="765"/>
      <c r="AD130" s="767"/>
      <c r="AE130" s="758"/>
      <c r="AF130" s="758"/>
      <c r="AG130" s="758"/>
      <c r="AH130" s="759"/>
      <c r="AI130" s="761"/>
      <c r="AJ130" s="761"/>
      <c r="AK130" s="148"/>
      <c r="AL130" s="742"/>
      <c r="AM130" s="743"/>
      <c r="AN130" s="742"/>
      <c r="AO130" s="753"/>
      <c r="AP130" s="746"/>
      <c r="AQ130" s="755"/>
      <c r="AR130" s="755"/>
      <c r="AS130" s="755"/>
      <c r="AT130" s="755"/>
      <c r="AU130" s="746"/>
      <c r="AV130" s="777"/>
      <c r="AW130" s="746"/>
      <c r="AX130" s="746"/>
      <c r="AY130" s="755"/>
      <c r="AZ130" s="755"/>
      <c r="BA130" s="755"/>
      <c r="BB130" s="746"/>
      <c r="BC130" s="746"/>
      <c r="BD130" s="746"/>
      <c r="BE130" s="748"/>
      <c r="BF130" s="755"/>
      <c r="BG130" s="755"/>
      <c r="BH130" s="746"/>
      <c r="BI130" s="746"/>
      <c r="BJ130" s="746"/>
      <c r="BK130" s="755"/>
      <c r="BL130" s="755"/>
      <c r="BM130" s="755"/>
    </row>
    <row r="131" spans="1:65" s="147" customFormat="1" ht="9" customHeight="1" x14ac:dyDescent="0.25">
      <c r="A131" s="746"/>
      <c r="B131" s="746"/>
      <c r="C131" s="748"/>
      <c r="D131" s="748"/>
      <c r="E131" s="748"/>
      <c r="F131" s="746"/>
      <c r="G131" s="745"/>
      <c r="H131" s="745"/>
      <c r="I131" s="745"/>
      <c r="J131" s="745"/>
      <c r="K131" s="745"/>
      <c r="L131" s="745"/>
      <c r="M131" s="745"/>
      <c r="N131" s="745"/>
      <c r="O131" s="746"/>
      <c r="P131" s="737"/>
      <c r="Q131" s="740"/>
      <c r="R131" s="145" t="s">
        <v>926</v>
      </c>
      <c r="S131" s="143" t="s">
        <v>898</v>
      </c>
      <c r="T131" s="143"/>
      <c r="U131" s="742"/>
      <c r="V131" s="743"/>
      <c r="W131" s="742"/>
      <c r="X131" s="744"/>
      <c r="Y131" s="763"/>
      <c r="Z131" s="758"/>
      <c r="AA131" s="765"/>
      <c r="AB131" s="758"/>
      <c r="AC131" s="765"/>
      <c r="AD131" s="767"/>
      <c r="AE131" s="758"/>
      <c r="AF131" s="758"/>
      <c r="AG131" s="758"/>
      <c r="AH131" s="759"/>
      <c r="AI131" s="761"/>
      <c r="AJ131" s="761"/>
      <c r="AK131" s="148"/>
      <c r="AL131" s="742"/>
      <c r="AM131" s="743"/>
      <c r="AN131" s="742"/>
      <c r="AO131" s="753"/>
      <c r="AP131" s="746"/>
      <c r="AQ131" s="755"/>
      <c r="AR131" s="755"/>
      <c r="AS131" s="755"/>
      <c r="AT131" s="755"/>
      <c r="AU131" s="746"/>
      <c r="AV131" s="777"/>
      <c r="AW131" s="746"/>
      <c r="AX131" s="746"/>
      <c r="AY131" s="755"/>
      <c r="AZ131" s="755"/>
      <c r="BA131" s="755"/>
      <c r="BB131" s="746"/>
      <c r="BC131" s="746"/>
      <c r="BD131" s="746"/>
      <c r="BE131" s="748"/>
      <c r="BF131" s="755"/>
      <c r="BG131" s="755"/>
      <c r="BH131" s="746"/>
      <c r="BI131" s="746"/>
      <c r="BJ131" s="746"/>
      <c r="BK131" s="755"/>
      <c r="BL131" s="755"/>
      <c r="BM131" s="755"/>
    </row>
    <row r="132" spans="1:65" s="147" customFormat="1" ht="9" customHeight="1" x14ac:dyDescent="0.25">
      <c r="A132" s="746"/>
      <c r="B132" s="746"/>
      <c r="C132" s="748"/>
      <c r="D132" s="748"/>
      <c r="E132" s="748"/>
      <c r="F132" s="746"/>
      <c r="G132" s="745"/>
      <c r="H132" s="745"/>
      <c r="I132" s="745"/>
      <c r="J132" s="745"/>
      <c r="K132" s="745"/>
      <c r="L132" s="745"/>
      <c r="M132" s="745"/>
      <c r="N132" s="745"/>
      <c r="O132" s="746"/>
      <c r="P132" s="737"/>
      <c r="Q132" s="740"/>
      <c r="R132" s="145" t="s">
        <v>927</v>
      </c>
      <c r="S132" s="143"/>
      <c r="T132" s="143" t="s">
        <v>898</v>
      </c>
      <c r="U132" s="742"/>
      <c r="V132" s="743"/>
      <c r="W132" s="742"/>
      <c r="X132" s="744"/>
      <c r="Y132" s="763"/>
      <c r="Z132" s="758"/>
      <c r="AA132" s="765"/>
      <c r="AB132" s="758"/>
      <c r="AC132" s="765"/>
      <c r="AD132" s="767"/>
      <c r="AE132" s="758"/>
      <c r="AF132" s="758"/>
      <c r="AG132" s="758"/>
      <c r="AH132" s="759"/>
      <c r="AI132" s="761"/>
      <c r="AJ132" s="761"/>
      <c r="AK132" s="148"/>
      <c r="AL132" s="742"/>
      <c r="AM132" s="743"/>
      <c r="AN132" s="742"/>
      <c r="AO132" s="753"/>
      <c r="AP132" s="746"/>
      <c r="AQ132" s="755"/>
      <c r="AR132" s="755"/>
      <c r="AS132" s="755"/>
      <c r="AT132" s="755"/>
      <c r="AU132" s="746"/>
      <c r="AV132" s="777"/>
      <c r="AW132" s="746"/>
      <c r="AX132" s="746"/>
      <c r="AY132" s="755"/>
      <c r="AZ132" s="755"/>
      <c r="BA132" s="755"/>
      <c r="BB132" s="746"/>
      <c r="BC132" s="746"/>
      <c r="BD132" s="746"/>
      <c r="BE132" s="748"/>
      <c r="BF132" s="755"/>
      <c r="BG132" s="755"/>
      <c r="BH132" s="746"/>
      <c r="BI132" s="746"/>
      <c r="BJ132" s="746"/>
      <c r="BK132" s="755"/>
      <c r="BL132" s="755"/>
      <c r="BM132" s="755"/>
    </row>
    <row r="133" spans="1:65" s="147" customFormat="1" ht="9" customHeight="1" x14ac:dyDescent="0.25">
      <c r="A133" s="746"/>
      <c r="B133" s="746"/>
      <c r="C133" s="748"/>
      <c r="D133" s="748"/>
      <c r="E133" s="748"/>
      <c r="F133" s="746"/>
      <c r="G133" s="745"/>
      <c r="H133" s="745"/>
      <c r="I133" s="745"/>
      <c r="J133" s="745"/>
      <c r="K133" s="745"/>
      <c r="L133" s="745"/>
      <c r="M133" s="745"/>
      <c r="N133" s="745"/>
      <c r="O133" s="746"/>
      <c r="P133" s="737"/>
      <c r="Q133" s="740"/>
      <c r="R133" s="145" t="s">
        <v>928</v>
      </c>
      <c r="S133" s="143" t="s">
        <v>898</v>
      </c>
      <c r="T133" s="143"/>
      <c r="U133" s="742"/>
      <c r="V133" s="743"/>
      <c r="W133" s="742"/>
      <c r="X133" s="744"/>
      <c r="Y133" s="763"/>
      <c r="Z133" s="758"/>
      <c r="AA133" s="766"/>
      <c r="AB133" s="758"/>
      <c r="AC133" s="766"/>
      <c r="AD133" s="767"/>
      <c r="AE133" s="758"/>
      <c r="AF133" s="758"/>
      <c r="AG133" s="758"/>
      <c r="AH133" s="759"/>
      <c r="AI133" s="761"/>
      <c r="AJ133" s="761"/>
      <c r="AK133" s="148"/>
      <c r="AL133" s="742"/>
      <c r="AM133" s="743"/>
      <c r="AN133" s="742"/>
      <c r="AO133" s="753"/>
      <c r="AP133" s="746"/>
      <c r="AQ133" s="755"/>
      <c r="AR133" s="755"/>
      <c r="AS133" s="755"/>
      <c r="AT133" s="755"/>
      <c r="AU133" s="746"/>
      <c r="AV133" s="777"/>
      <c r="AW133" s="746"/>
      <c r="AX133" s="746"/>
      <c r="AY133" s="755"/>
      <c r="AZ133" s="755"/>
      <c r="BA133" s="755"/>
      <c r="BB133" s="746"/>
      <c r="BC133" s="746"/>
      <c r="BD133" s="746"/>
      <c r="BE133" s="749"/>
      <c r="BF133" s="755"/>
      <c r="BG133" s="755"/>
      <c r="BH133" s="746"/>
      <c r="BI133" s="746"/>
      <c r="BJ133" s="746"/>
      <c r="BK133" s="755"/>
      <c r="BL133" s="755"/>
      <c r="BM133" s="755"/>
    </row>
    <row r="134" spans="1:65" s="147" customFormat="1" ht="9" customHeight="1" x14ac:dyDescent="0.25">
      <c r="A134" s="746"/>
      <c r="B134" s="746"/>
      <c r="C134" s="748"/>
      <c r="D134" s="748"/>
      <c r="E134" s="748"/>
      <c r="F134" s="746"/>
      <c r="G134" s="745"/>
      <c r="H134" s="745"/>
      <c r="I134" s="745"/>
      <c r="J134" s="745"/>
      <c r="K134" s="745"/>
      <c r="L134" s="745"/>
      <c r="M134" s="745"/>
      <c r="N134" s="745"/>
      <c r="O134" s="746"/>
      <c r="P134" s="737"/>
      <c r="Q134" s="740"/>
      <c r="R134" s="145" t="s">
        <v>929</v>
      </c>
      <c r="S134" s="143"/>
      <c r="T134" s="143" t="s">
        <v>898</v>
      </c>
      <c r="U134" s="742"/>
      <c r="V134" s="743"/>
      <c r="W134" s="742"/>
      <c r="X134" s="769"/>
      <c r="Y134" s="742" t="str">
        <f>IF(Z134="Preventivo","X",IF(Z127="Detectivo","X","X "))</f>
        <v xml:space="preserve">X </v>
      </c>
      <c r="Z134" s="771" t="s">
        <v>1017</v>
      </c>
      <c r="AA134" s="773">
        <f>IF(Z134="","",IF(Z134="Preventivo",25%,15%))</f>
        <v>0.15</v>
      </c>
      <c r="AB134" s="771" t="s">
        <v>12</v>
      </c>
      <c r="AC134" s="752">
        <f>IF(AB134="Automatico",25%,15%)</f>
        <v>0.15</v>
      </c>
      <c r="AD134" s="743">
        <f>AA134+AC134</f>
        <v>0.3</v>
      </c>
      <c r="AE134" s="771"/>
      <c r="AF134" s="771"/>
      <c r="AG134" s="771"/>
      <c r="AH134" s="743">
        <f>AH127-(AH127*AD134)</f>
        <v>8.3999999999999991E-2</v>
      </c>
      <c r="AI134" s="761"/>
      <c r="AJ134" s="761"/>
      <c r="AK134" s="148"/>
      <c r="AL134" s="742"/>
      <c r="AM134" s="743"/>
      <c r="AN134" s="742"/>
      <c r="AO134" s="753"/>
      <c r="AP134" s="745"/>
      <c r="AQ134" s="745"/>
      <c r="AR134" s="780"/>
      <c r="AS134" s="780"/>
      <c r="AT134" s="745"/>
      <c r="AU134" s="745"/>
      <c r="AV134" s="745"/>
      <c r="AW134" s="745"/>
      <c r="AX134" s="745"/>
      <c r="AY134" s="745"/>
      <c r="AZ134" s="745"/>
      <c r="BA134" s="778"/>
      <c r="BB134" s="745"/>
      <c r="BC134" s="745"/>
      <c r="BD134" s="745"/>
      <c r="BE134" s="752"/>
      <c r="BF134" s="745"/>
      <c r="BG134" s="778"/>
      <c r="BH134" s="745"/>
      <c r="BI134" s="745"/>
      <c r="BJ134" s="745"/>
      <c r="BK134" s="745"/>
      <c r="BL134" s="745"/>
      <c r="BM134" s="778"/>
    </row>
    <row r="135" spans="1:65" s="147" customFormat="1" ht="9" customHeight="1" x14ac:dyDescent="0.25">
      <c r="A135" s="746"/>
      <c r="B135" s="746"/>
      <c r="C135" s="748"/>
      <c r="D135" s="748"/>
      <c r="E135" s="748"/>
      <c r="F135" s="746"/>
      <c r="G135" s="745"/>
      <c r="H135" s="745"/>
      <c r="I135" s="745"/>
      <c r="J135" s="745"/>
      <c r="K135" s="745"/>
      <c r="L135" s="745"/>
      <c r="M135" s="745"/>
      <c r="N135" s="745"/>
      <c r="O135" s="746"/>
      <c r="P135" s="737"/>
      <c r="Q135" s="740"/>
      <c r="R135" s="145" t="s">
        <v>942</v>
      </c>
      <c r="S135" s="143" t="s">
        <v>898</v>
      </c>
      <c r="T135" s="143"/>
      <c r="U135" s="742"/>
      <c r="V135" s="743"/>
      <c r="W135" s="742"/>
      <c r="X135" s="769"/>
      <c r="Y135" s="770"/>
      <c r="Z135" s="772"/>
      <c r="AA135" s="774"/>
      <c r="AB135" s="772"/>
      <c r="AC135" s="753"/>
      <c r="AD135" s="770"/>
      <c r="AE135" s="771"/>
      <c r="AF135" s="772"/>
      <c r="AG135" s="772"/>
      <c r="AH135" s="743"/>
      <c r="AI135" s="761"/>
      <c r="AJ135" s="761"/>
      <c r="AK135" s="148"/>
      <c r="AL135" s="742"/>
      <c r="AM135" s="743"/>
      <c r="AN135" s="742"/>
      <c r="AO135" s="753"/>
      <c r="AP135" s="756"/>
      <c r="AQ135" s="756"/>
      <c r="AR135" s="756"/>
      <c r="AS135" s="756"/>
      <c r="AT135" s="756"/>
      <c r="AU135" s="745"/>
      <c r="AV135" s="756"/>
      <c r="AW135" s="756"/>
      <c r="AX135" s="756"/>
      <c r="AY135" s="756"/>
      <c r="AZ135" s="756"/>
      <c r="BA135" s="756"/>
      <c r="BB135" s="756"/>
      <c r="BC135" s="756"/>
      <c r="BD135" s="756"/>
      <c r="BE135" s="753"/>
      <c r="BF135" s="756"/>
      <c r="BG135" s="756"/>
      <c r="BH135" s="756"/>
      <c r="BI135" s="756"/>
      <c r="BJ135" s="756"/>
      <c r="BK135" s="756"/>
      <c r="BL135" s="756"/>
      <c r="BM135" s="756"/>
    </row>
    <row r="136" spans="1:65" s="147" customFormat="1" ht="9" customHeight="1" x14ac:dyDescent="0.25">
      <c r="A136" s="746"/>
      <c r="B136" s="746"/>
      <c r="C136" s="748"/>
      <c r="D136" s="748"/>
      <c r="E136" s="748"/>
      <c r="F136" s="746"/>
      <c r="G136" s="745"/>
      <c r="H136" s="745"/>
      <c r="I136" s="745"/>
      <c r="J136" s="745"/>
      <c r="K136" s="745"/>
      <c r="L136" s="745"/>
      <c r="M136" s="745"/>
      <c r="N136" s="745"/>
      <c r="O136" s="746"/>
      <c r="P136" s="737"/>
      <c r="Q136" s="740"/>
      <c r="R136" s="145" t="s">
        <v>943</v>
      </c>
      <c r="S136" s="143" t="s">
        <v>898</v>
      </c>
      <c r="T136" s="143"/>
      <c r="U136" s="742"/>
      <c r="V136" s="743"/>
      <c r="W136" s="742"/>
      <c r="X136" s="769"/>
      <c r="Y136" s="770"/>
      <c r="Z136" s="772"/>
      <c r="AA136" s="774"/>
      <c r="AB136" s="772"/>
      <c r="AC136" s="753"/>
      <c r="AD136" s="770"/>
      <c r="AE136" s="771"/>
      <c r="AF136" s="772"/>
      <c r="AG136" s="772"/>
      <c r="AH136" s="743"/>
      <c r="AI136" s="761"/>
      <c r="AJ136" s="761"/>
      <c r="AK136" s="148"/>
      <c r="AL136" s="742"/>
      <c r="AM136" s="743"/>
      <c r="AN136" s="742"/>
      <c r="AO136" s="753"/>
      <c r="AP136" s="756"/>
      <c r="AQ136" s="756"/>
      <c r="AR136" s="756"/>
      <c r="AS136" s="756"/>
      <c r="AT136" s="756"/>
      <c r="AU136" s="745"/>
      <c r="AV136" s="756"/>
      <c r="AW136" s="756"/>
      <c r="AX136" s="756"/>
      <c r="AY136" s="756"/>
      <c r="AZ136" s="756"/>
      <c r="BA136" s="756"/>
      <c r="BB136" s="756"/>
      <c r="BC136" s="756"/>
      <c r="BD136" s="756"/>
      <c r="BE136" s="753"/>
      <c r="BF136" s="756"/>
      <c r="BG136" s="756"/>
      <c r="BH136" s="756"/>
      <c r="BI136" s="756"/>
      <c r="BJ136" s="756"/>
      <c r="BK136" s="756"/>
      <c r="BL136" s="756"/>
      <c r="BM136" s="756"/>
    </row>
    <row r="137" spans="1:65" s="147" customFormat="1" ht="9" customHeight="1" x14ac:dyDescent="0.25">
      <c r="A137" s="746"/>
      <c r="B137" s="746"/>
      <c r="C137" s="748"/>
      <c r="D137" s="748"/>
      <c r="E137" s="748"/>
      <c r="F137" s="746"/>
      <c r="G137" s="745"/>
      <c r="H137" s="745"/>
      <c r="I137" s="745"/>
      <c r="J137" s="745"/>
      <c r="K137" s="745"/>
      <c r="L137" s="745"/>
      <c r="M137" s="745"/>
      <c r="N137" s="745"/>
      <c r="O137" s="746"/>
      <c r="P137" s="737"/>
      <c r="Q137" s="740"/>
      <c r="R137" s="145" t="s">
        <v>945</v>
      </c>
      <c r="S137" s="143" t="s">
        <v>898</v>
      </c>
      <c r="T137" s="143"/>
      <c r="U137" s="742"/>
      <c r="V137" s="743"/>
      <c r="W137" s="742"/>
      <c r="X137" s="769"/>
      <c r="Y137" s="770"/>
      <c r="Z137" s="772"/>
      <c r="AA137" s="774"/>
      <c r="AB137" s="772"/>
      <c r="AC137" s="753"/>
      <c r="AD137" s="770"/>
      <c r="AE137" s="771"/>
      <c r="AF137" s="772"/>
      <c r="AG137" s="772"/>
      <c r="AH137" s="743"/>
      <c r="AI137" s="761"/>
      <c r="AJ137" s="761"/>
      <c r="AK137" s="148"/>
      <c r="AL137" s="742"/>
      <c r="AM137" s="743"/>
      <c r="AN137" s="742"/>
      <c r="AO137" s="753"/>
      <c r="AP137" s="756"/>
      <c r="AQ137" s="756"/>
      <c r="AR137" s="756"/>
      <c r="AS137" s="756"/>
      <c r="AT137" s="756"/>
      <c r="AU137" s="745"/>
      <c r="AV137" s="756"/>
      <c r="AW137" s="756"/>
      <c r="AX137" s="756"/>
      <c r="AY137" s="756"/>
      <c r="AZ137" s="756"/>
      <c r="BA137" s="756"/>
      <c r="BB137" s="756"/>
      <c r="BC137" s="756"/>
      <c r="BD137" s="756"/>
      <c r="BE137" s="753"/>
      <c r="BF137" s="756"/>
      <c r="BG137" s="756"/>
      <c r="BH137" s="756"/>
      <c r="BI137" s="756"/>
      <c r="BJ137" s="756"/>
      <c r="BK137" s="756"/>
      <c r="BL137" s="756"/>
      <c r="BM137" s="756"/>
    </row>
    <row r="138" spans="1:65" s="147" customFormat="1" ht="9" customHeight="1" x14ac:dyDescent="0.25">
      <c r="A138" s="746"/>
      <c r="B138" s="746"/>
      <c r="C138" s="748"/>
      <c r="D138" s="748"/>
      <c r="E138" s="748"/>
      <c r="F138" s="746"/>
      <c r="G138" s="745"/>
      <c r="H138" s="745"/>
      <c r="I138" s="745"/>
      <c r="J138" s="745"/>
      <c r="K138" s="745"/>
      <c r="L138" s="745"/>
      <c r="M138" s="745"/>
      <c r="N138" s="745"/>
      <c r="O138" s="746"/>
      <c r="P138" s="737"/>
      <c r="Q138" s="740"/>
      <c r="R138" s="145" t="s">
        <v>946</v>
      </c>
      <c r="S138" s="143" t="s">
        <v>898</v>
      </c>
      <c r="T138" s="143"/>
      <c r="U138" s="742"/>
      <c r="V138" s="743"/>
      <c r="W138" s="742"/>
      <c r="X138" s="769"/>
      <c r="Y138" s="770"/>
      <c r="Z138" s="772"/>
      <c r="AA138" s="774"/>
      <c r="AB138" s="772"/>
      <c r="AC138" s="753"/>
      <c r="AD138" s="770"/>
      <c r="AE138" s="771"/>
      <c r="AF138" s="772"/>
      <c r="AG138" s="772"/>
      <c r="AH138" s="743"/>
      <c r="AI138" s="761"/>
      <c r="AJ138" s="761"/>
      <c r="AK138" s="148"/>
      <c r="AL138" s="742"/>
      <c r="AM138" s="743"/>
      <c r="AN138" s="742"/>
      <c r="AO138" s="753"/>
      <c r="AP138" s="756"/>
      <c r="AQ138" s="756"/>
      <c r="AR138" s="756"/>
      <c r="AS138" s="756"/>
      <c r="AT138" s="756"/>
      <c r="AU138" s="745"/>
      <c r="AV138" s="756"/>
      <c r="AW138" s="756"/>
      <c r="AX138" s="756"/>
      <c r="AY138" s="756"/>
      <c r="AZ138" s="756"/>
      <c r="BA138" s="756"/>
      <c r="BB138" s="756"/>
      <c r="BC138" s="756"/>
      <c r="BD138" s="756"/>
      <c r="BE138" s="753"/>
      <c r="BF138" s="756"/>
      <c r="BG138" s="756"/>
      <c r="BH138" s="756"/>
      <c r="BI138" s="756"/>
      <c r="BJ138" s="756"/>
      <c r="BK138" s="756"/>
      <c r="BL138" s="756"/>
      <c r="BM138" s="756"/>
    </row>
    <row r="139" spans="1:65" s="147" customFormat="1" ht="9" customHeight="1" x14ac:dyDescent="0.25">
      <c r="A139" s="746"/>
      <c r="B139" s="746"/>
      <c r="C139" s="748"/>
      <c r="D139" s="748"/>
      <c r="E139" s="748"/>
      <c r="F139" s="746"/>
      <c r="G139" s="745"/>
      <c r="H139" s="745"/>
      <c r="I139" s="745"/>
      <c r="J139" s="745"/>
      <c r="K139" s="745"/>
      <c r="L139" s="745"/>
      <c r="M139" s="745"/>
      <c r="N139" s="745"/>
      <c r="O139" s="746"/>
      <c r="P139" s="737"/>
      <c r="Q139" s="740"/>
      <c r="R139" s="145" t="s">
        <v>947</v>
      </c>
      <c r="S139" s="143" t="s">
        <v>898</v>
      </c>
      <c r="T139" s="143"/>
      <c r="U139" s="742"/>
      <c r="V139" s="743"/>
      <c r="W139" s="742"/>
      <c r="X139" s="769"/>
      <c r="Y139" s="770"/>
      <c r="Z139" s="772"/>
      <c r="AA139" s="774"/>
      <c r="AB139" s="772"/>
      <c r="AC139" s="753"/>
      <c r="AD139" s="770"/>
      <c r="AE139" s="771"/>
      <c r="AF139" s="772"/>
      <c r="AG139" s="772"/>
      <c r="AH139" s="743"/>
      <c r="AI139" s="761"/>
      <c r="AJ139" s="761"/>
      <c r="AK139" s="148"/>
      <c r="AL139" s="742"/>
      <c r="AM139" s="743"/>
      <c r="AN139" s="742"/>
      <c r="AO139" s="753"/>
      <c r="AP139" s="756"/>
      <c r="AQ139" s="756"/>
      <c r="AR139" s="756"/>
      <c r="AS139" s="756"/>
      <c r="AT139" s="756"/>
      <c r="AU139" s="745"/>
      <c r="AV139" s="756"/>
      <c r="AW139" s="756"/>
      <c r="AX139" s="756"/>
      <c r="AY139" s="756"/>
      <c r="AZ139" s="756"/>
      <c r="BA139" s="756"/>
      <c r="BB139" s="756"/>
      <c r="BC139" s="756"/>
      <c r="BD139" s="756"/>
      <c r="BE139" s="753"/>
      <c r="BF139" s="756"/>
      <c r="BG139" s="756"/>
      <c r="BH139" s="756"/>
      <c r="BI139" s="756"/>
      <c r="BJ139" s="756"/>
      <c r="BK139" s="756"/>
      <c r="BL139" s="756"/>
      <c r="BM139" s="756"/>
    </row>
    <row r="140" spans="1:65" s="147" customFormat="1" ht="9" customHeight="1" x14ac:dyDescent="0.25">
      <c r="A140" s="746"/>
      <c r="B140" s="746"/>
      <c r="C140" s="748"/>
      <c r="D140" s="748"/>
      <c r="E140" s="748"/>
      <c r="F140" s="746"/>
      <c r="G140" s="745"/>
      <c r="H140" s="745"/>
      <c r="I140" s="745"/>
      <c r="J140" s="745"/>
      <c r="K140" s="745"/>
      <c r="L140" s="745"/>
      <c r="M140" s="745"/>
      <c r="N140" s="745"/>
      <c r="O140" s="746"/>
      <c r="P140" s="737"/>
      <c r="Q140" s="740"/>
      <c r="R140" s="145" t="s">
        <v>948</v>
      </c>
      <c r="S140" s="143" t="s">
        <v>898</v>
      </c>
      <c r="T140" s="143"/>
      <c r="U140" s="742"/>
      <c r="V140" s="743"/>
      <c r="W140" s="742"/>
      <c r="X140" s="769"/>
      <c r="Y140" s="770"/>
      <c r="Z140" s="772"/>
      <c r="AA140" s="774"/>
      <c r="AB140" s="772"/>
      <c r="AC140" s="753"/>
      <c r="AD140" s="770"/>
      <c r="AE140" s="771"/>
      <c r="AF140" s="772"/>
      <c r="AG140" s="772"/>
      <c r="AH140" s="743"/>
      <c r="AI140" s="761"/>
      <c r="AJ140" s="761"/>
      <c r="AK140" s="148"/>
      <c r="AL140" s="742"/>
      <c r="AM140" s="743"/>
      <c r="AN140" s="742"/>
      <c r="AO140" s="753"/>
      <c r="AP140" s="756"/>
      <c r="AQ140" s="756"/>
      <c r="AR140" s="756"/>
      <c r="AS140" s="756"/>
      <c r="AT140" s="756"/>
      <c r="AU140" s="745"/>
      <c r="AV140" s="756"/>
      <c r="AW140" s="756"/>
      <c r="AX140" s="756"/>
      <c r="AY140" s="756"/>
      <c r="AZ140" s="756"/>
      <c r="BA140" s="756"/>
      <c r="BB140" s="756"/>
      <c r="BC140" s="756"/>
      <c r="BD140" s="756"/>
      <c r="BE140" s="753"/>
      <c r="BF140" s="756"/>
      <c r="BG140" s="756"/>
      <c r="BH140" s="756"/>
      <c r="BI140" s="756"/>
      <c r="BJ140" s="756"/>
      <c r="BK140" s="756"/>
      <c r="BL140" s="756"/>
      <c r="BM140" s="756"/>
    </row>
    <row r="141" spans="1:65" s="147" customFormat="1" ht="9" customHeight="1" x14ac:dyDescent="0.25">
      <c r="A141" s="746"/>
      <c r="B141" s="746"/>
      <c r="C141" s="748"/>
      <c r="D141" s="748"/>
      <c r="E141" s="748"/>
      <c r="F141" s="746"/>
      <c r="G141" s="745"/>
      <c r="H141" s="745"/>
      <c r="I141" s="745"/>
      <c r="J141" s="745"/>
      <c r="K141" s="745"/>
      <c r="L141" s="745"/>
      <c r="M141" s="745"/>
      <c r="N141" s="745"/>
      <c r="O141" s="746"/>
      <c r="P141" s="737"/>
      <c r="Q141" s="740"/>
      <c r="R141" s="145" t="s">
        <v>949</v>
      </c>
      <c r="S141" s="143"/>
      <c r="T141" s="143" t="s">
        <v>898</v>
      </c>
      <c r="U141" s="742"/>
      <c r="V141" s="743"/>
      <c r="W141" s="742"/>
      <c r="X141" s="769"/>
      <c r="Y141" s="770"/>
      <c r="Z141" s="772"/>
      <c r="AA141" s="774"/>
      <c r="AB141" s="772"/>
      <c r="AC141" s="753"/>
      <c r="AD141" s="770"/>
      <c r="AE141" s="771"/>
      <c r="AF141" s="772"/>
      <c r="AG141" s="772"/>
      <c r="AH141" s="743"/>
      <c r="AI141" s="761"/>
      <c r="AJ141" s="761"/>
      <c r="AK141" s="148"/>
      <c r="AL141" s="742"/>
      <c r="AM141" s="743"/>
      <c r="AN141" s="742"/>
      <c r="AO141" s="753"/>
      <c r="AP141" s="756"/>
      <c r="AQ141" s="756"/>
      <c r="AR141" s="756"/>
      <c r="AS141" s="756"/>
      <c r="AT141" s="756"/>
      <c r="AU141" s="745"/>
      <c r="AV141" s="756"/>
      <c r="AW141" s="756"/>
      <c r="AX141" s="756"/>
      <c r="AY141" s="756"/>
      <c r="AZ141" s="756"/>
      <c r="BA141" s="756"/>
      <c r="BB141" s="756"/>
      <c r="BC141" s="756"/>
      <c r="BD141" s="756"/>
      <c r="BE141" s="753"/>
      <c r="BF141" s="756"/>
      <c r="BG141" s="756"/>
      <c r="BH141" s="756"/>
      <c r="BI141" s="756"/>
      <c r="BJ141" s="756"/>
      <c r="BK141" s="756"/>
      <c r="BL141" s="756"/>
      <c r="BM141" s="756"/>
    </row>
    <row r="142" spans="1:65" s="151" customFormat="1" ht="9" customHeight="1" x14ac:dyDescent="0.25">
      <c r="A142" s="746"/>
      <c r="B142" s="746"/>
      <c r="C142" s="748"/>
      <c r="D142" s="748"/>
      <c r="E142" s="748"/>
      <c r="F142" s="746"/>
      <c r="G142" s="745"/>
      <c r="H142" s="745"/>
      <c r="I142" s="745"/>
      <c r="J142" s="745"/>
      <c r="K142" s="745"/>
      <c r="L142" s="745"/>
      <c r="M142" s="745"/>
      <c r="N142" s="745"/>
      <c r="O142" s="746"/>
      <c r="P142" s="737"/>
      <c r="Q142" s="740"/>
      <c r="R142" s="149" t="s">
        <v>1101</v>
      </c>
      <c r="S142" s="144"/>
      <c r="T142" s="144" t="s">
        <v>898</v>
      </c>
      <c r="U142" s="742"/>
      <c r="V142" s="743"/>
      <c r="W142" s="742"/>
      <c r="X142" s="769"/>
      <c r="Y142" s="770"/>
      <c r="Z142" s="772"/>
      <c r="AA142" s="774"/>
      <c r="AB142" s="772"/>
      <c r="AC142" s="753"/>
      <c r="AD142" s="770"/>
      <c r="AE142" s="771"/>
      <c r="AF142" s="772"/>
      <c r="AG142" s="772"/>
      <c r="AH142" s="743"/>
      <c r="AI142" s="761"/>
      <c r="AJ142" s="761"/>
      <c r="AK142" s="150"/>
      <c r="AL142" s="742"/>
      <c r="AM142" s="743"/>
      <c r="AN142" s="742"/>
      <c r="AO142" s="753"/>
      <c r="AP142" s="756"/>
      <c r="AQ142" s="756"/>
      <c r="AR142" s="756"/>
      <c r="AS142" s="756"/>
      <c r="AT142" s="756"/>
      <c r="AU142" s="745"/>
      <c r="AV142" s="756"/>
      <c r="AW142" s="756"/>
      <c r="AX142" s="756"/>
      <c r="AY142" s="756"/>
      <c r="AZ142" s="756"/>
      <c r="BA142" s="756"/>
      <c r="BB142" s="756"/>
      <c r="BC142" s="756"/>
      <c r="BD142" s="756"/>
      <c r="BE142" s="753"/>
      <c r="BF142" s="756"/>
      <c r="BG142" s="756"/>
      <c r="BH142" s="756"/>
      <c r="BI142" s="756"/>
      <c r="BJ142" s="756"/>
      <c r="BK142" s="756"/>
      <c r="BL142" s="756"/>
      <c r="BM142" s="756"/>
    </row>
    <row r="143" spans="1:65" s="151" customFormat="1" ht="9" customHeight="1" x14ac:dyDescent="0.25">
      <c r="A143" s="746"/>
      <c r="B143" s="746"/>
      <c r="C143" s="748"/>
      <c r="D143" s="748"/>
      <c r="E143" s="748"/>
      <c r="F143" s="746"/>
      <c r="G143" s="745"/>
      <c r="H143" s="745"/>
      <c r="I143" s="745"/>
      <c r="J143" s="745"/>
      <c r="K143" s="745"/>
      <c r="L143" s="745"/>
      <c r="M143" s="745"/>
      <c r="N143" s="745"/>
      <c r="O143" s="746"/>
      <c r="P143" s="737"/>
      <c r="Q143" s="740"/>
      <c r="R143" s="149" t="s">
        <v>951</v>
      </c>
      <c r="S143" s="144"/>
      <c r="T143" s="144" t="s">
        <v>898</v>
      </c>
      <c r="U143" s="742"/>
      <c r="V143" s="743"/>
      <c r="W143" s="742"/>
      <c r="X143" s="769"/>
      <c r="Y143" s="770"/>
      <c r="Z143" s="772"/>
      <c r="AA143" s="774"/>
      <c r="AB143" s="772"/>
      <c r="AC143" s="753"/>
      <c r="AD143" s="770"/>
      <c r="AE143" s="771"/>
      <c r="AF143" s="772"/>
      <c r="AG143" s="772"/>
      <c r="AH143" s="743"/>
      <c r="AI143" s="761"/>
      <c r="AJ143" s="761"/>
      <c r="AK143" s="150"/>
      <c r="AL143" s="742"/>
      <c r="AM143" s="743"/>
      <c r="AN143" s="742"/>
      <c r="AO143" s="753"/>
      <c r="AP143" s="756"/>
      <c r="AQ143" s="756"/>
      <c r="AR143" s="756"/>
      <c r="AS143" s="756"/>
      <c r="AT143" s="756"/>
      <c r="AU143" s="745"/>
      <c r="AV143" s="756"/>
      <c r="AW143" s="756"/>
      <c r="AX143" s="756"/>
      <c r="AY143" s="756"/>
      <c r="AZ143" s="756"/>
      <c r="BA143" s="756"/>
      <c r="BB143" s="756"/>
      <c r="BC143" s="756"/>
      <c r="BD143" s="756"/>
      <c r="BE143" s="753"/>
      <c r="BF143" s="756"/>
      <c r="BG143" s="756"/>
      <c r="BH143" s="756"/>
      <c r="BI143" s="756"/>
      <c r="BJ143" s="756"/>
      <c r="BK143" s="756"/>
      <c r="BL143" s="756"/>
      <c r="BM143" s="756"/>
    </row>
    <row r="144" spans="1:65" s="151" customFormat="1" ht="9" customHeight="1" x14ac:dyDescent="0.25">
      <c r="A144" s="746"/>
      <c r="B144" s="746"/>
      <c r="C144" s="748"/>
      <c r="D144" s="748"/>
      <c r="E144" s="748"/>
      <c r="F144" s="746"/>
      <c r="G144" s="745"/>
      <c r="H144" s="745"/>
      <c r="I144" s="745"/>
      <c r="J144" s="745"/>
      <c r="K144" s="745"/>
      <c r="L144" s="745"/>
      <c r="M144" s="745"/>
      <c r="N144" s="745"/>
      <c r="O144" s="746"/>
      <c r="P144" s="737"/>
      <c r="Q144" s="740"/>
      <c r="R144" s="149" t="s">
        <v>952</v>
      </c>
      <c r="S144" s="144"/>
      <c r="T144" s="144" t="s">
        <v>898</v>
      </c>
      <c r="U144" s="742"/>
      <c r="V144" s="743"/>
      <c r="W144" s="742"/>
      <c r="X144" s="769"/>
      <c r="Y144" s="770"/>
      <c r="Z144" s="772"/>
      <c r="AA144" s="774"/>
      <c r="AB144" s="772"/>
      <c r="AC144" s="753"/>
      <c r="AD144" s="770"/>
      <c r="AE144" s="771"/>
      <c r="AF144" s="772"/>
      <c r="AG144" s="772"/>
      <c r="AH144" s="743"/>
      <c r="AI144" s="761"/>
      <c r="AJ144" s="761"/>
      <c r="AK144" s="150"/>
      <c r="AL144" s="742"/>
      <c r="AM144" s="743"/>
      <c r="AN144" s="742"/>
      <c r="AO144" s="753"/>
      <c r="AP144" s="756"/>
      <c r="AQ144" s="756"/>
      <c r="AR144" s="756"/>
      <c r="AS144" s="756"/>
      <c r="AT144" s="756"/>
      <c r="AU144" s="745"/>
      <c r="AV144" s="756"/>
      <c r="AW144" s="756"/>
      <c r="AX144" s="756"/>
      <c r="AY144" s="756"/>
      <c r="AZ144" s="756"/>
      <c r="BA144" s="756"/>
      <c r="BB144" s="756"/>
      <c r="BC144" s="756"/>
      <c r="BD144" s="756"/>
      <c r="BE144" s="753"/>
      <c r="BF144" s="756"/>
      <c r="BG144" s="756"/>
      <c r="BH144" s="756"/>
      <c r="BI144" s="756"/>
      <c r="BJ144" s="756"/>
      <c r="BK144" s="756"/>
      <c r="BL144" s="756"/>
      <c r="BM144" s="756"/>
    </row>
    <row r="145" spans="1:65" s="151" customFormat="1" ht="9" customHeight="1" x14ac:dyDescent="0.25">
      <c r="A145" s="746"/>
      <c r="B145" s="746"/>
      <c r="C145" s="748"/>
      <c r="D145" s="748"/>
      <c r="E145" s="748"/>
      <c r="F145" s="746"/>
      <c r="G145" s="745"/>
      <c r="H145" s="745"/>
      <c r="I145" s="745"/>
      <c r="J145" s="745"/>
      <c r="K145" s="745"/>
      <c r="L145" s="745"/>
      <c r="M145" s="745"/>
      <c r="N145" s="745"/>
      <c r="O145" s="746"/>
      <c r="P145" s="737"/>
      <c r="Q145" s="740"/>
      <c r="R145" s="149" t="s">
        <v>953</v>
      </c>
      <c r="S145" s="144"/>
      <c r="T145" s="144" t="s">
        <v>898</v>
      </c>
      <c r="U145" s="742"/>
      <c r="V145" s="743"/>
      <c r="W145" s="742"/>
      <c r="X145" s="769"/>
      <c r="Y145" s="770"/>
      <c r="Z145" s="772"/>
      <c r="AA145" s="774"/>
      <c r="AB145" s="772"/>
      <c r="AC145" s="753"/>
      <c r="AD145" s="770"/>
      <c r="AE145" s="771"/>
      <c r="AF145" s="772"/>
      <c r="AG145" s="772"/>
      <c r="AH145" s="743"/>
      <c r="AI145" s="761"/>
      <c r="AJ145" s="761"/>
      <c r="AK145" s="150"/>
      <c r="AL145" s="742"/>
      <c r="AM145" s="743"/>
      <c r="AN145" s="742"/>
      <c r="AO145" s="753"/>
      <c r="AP145" s="756"/>
      <c r="AQ145" s="756"/>
      <c r="AR145" s="756"/>
      <c r="AS145" s="756"/>
      <c r="AT145" s="756"/>
      <c r="AU145" s="745"/>
      <c r="AV145" s="756"/>
      <c r="AW145" s="756"/>
      <c r="AX145" s="756"/>
      <c r="AY145" s="756"/>
      <c r="AZ145" s="756"/>
      <c r="BA145" s="756"/>
      <c r="BB145" s="756"/>
      <c r="BC145" s="756"/>
      <c r="BD145" s="756"/>
      <c r="BE145" s="753"/>
      <c r="BF145" s="756"/>
      <c r="BG145" s="756"/>
      <c r="BH145" s="756"/>
      <c r="BI145" s="756"/>
      <c r="BJ145" s="756"/>
      <c r="BK145" s="756"/>
      <c r="BL145" s="756"/>
      <c r="BM145" s="756"/>
    </row>
    <row r="146" spans="1:65" s="151" customFormat="1" ht="9" customHeight="1" x14ac:dyDescent="0.25">
      <c r="A146" s="746"/>
      <c r="B146" s="746"/>
      <c r="C146" s="749"/>
      <c r="D146" s="749"/>
      <c r="E146" s="749"/>
      <c r="F146" s="746"/>
      <c r="G146" s="745"/>
      <c r="H146" s="745"/>
      <c r="I146" s="745"/>
      <c r="J146" s="745"/>
      <c r="K146" s="745"/>
      <c r="L146" s="745"/>
      <c r="M146" s="745"/>
      <c r="N146" s="745"/>
      <c r="O146" s="746"/>
      <c r="P146" s="738"/>
      <c r="Q146" s="741"/>
      <c r="R146" s="152" t="s">
        <v>954</v>
      </c>
      <c r="S146" s="144">
        <f>COUNTA(S127:S145)</f>
        <v>10</v>
      </c>
      <c r="T146" s="144">
        <f>COUNTA(T127:T145)</f>
        <v>9</v>
      </c>
      <c r="U146" s="742"/>
      <c r="V146" s="743"/>
      <c r="W146" s="742"/>
      <c r="X146" s="769"/>
      <c r="Y146" s="770"/>
      <c r="Z146" s="772"/>
      <c r="AA146" s="775"/>
      <c r="AB146" s="772"/>
      <c r="AC146" s="754"/>
      <c r="AD146" s="770"/>
      <c r="AE146" s="771"/>
      <c r="AF146" s="772"/>
      <c r="AG146" s="772"/>
      <c r="AH146" s="743"/>
      <c r="AI146" s="762"/>
      <c r="AJ146" s="762"/>
      <c r="AK146" s="153"/>
      <c r="AL146" s="742"/>
      <c r="AM146" s="743"/>
      <c r="AN146" s="742"/>
      <c r="AO146" s="754"/>
      <c r="AP146" s="756"/>
      <c r="AQ146" s="756"/>
      <c r="AR146" s="756"/>
      <c r="AS146" s="756"/>
      <c r="AT146" s="756"/>
      <c r="AU146" s="745"/>
      <c r="AV146" s="756"/>
      <c r="AW146" s="756"/>
      <c r="AX146" s="756"/>
      <c r="AY146" s="756"/>
      <c r="AZ146" s="756"/>
      <c r="BA146" s="756"/>
      <c r="BB146" s="756"/>
      <c r="BC146" s="756"/>
      <c r="BD146" s="756"/>
      <c r="BE146" s="754"/>
      <c r="BF146" s="756"/>
      <c r="BG146" s="756"/>
      <c r="BH146" s="756"/>
      <c r="BI146" s="756"/>
      <c r="BJ146" s="756"/>
      <c r="BK146" s="756"/>
      <c r="BL146" s="756"/>
      <c r="BM146" s="756"/>
    </row>
    <row r="147" spans="1:65" s="147" customFormat="1" ht="5.25" customHeight="1" x14ac:dyDescent="0.25">
      <c r="A147" s="779">
        <v>2</v>
      </c>
      <c r="B147" s="779" t="s">
        <v>18</v>
      </c>
      <c r="C147" s="779" t="s">
        <v>944</v>
      </c>
      <c r="D147" s="779"/>
      <c r="E147" s="779"/>
      <c r="F147" s="779" t="s">
        <v>1102</v>
      </c>
      <c r="G147" s="779"/>
      <c r="H147" s="779"/>
      <c r="I147" s="779"/>
      <c r="J147" s="779"/>
      <c r="K147" s="779"/>
      <c r="L147" s="779"/>
      <c r="M147" s="779"/>
      <c r="N147" s="779"/>
      <c r="O147" s="779"/>
      <c r="P147" s="784"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787">
        <f>IF(P147="Casi seguro",100%,IF(P147="Probable",80%,IF(P147="Posible",60%,IF(P147="Improbable",40%,IF(P147="Rara vez",20%,0)))))</f>
        <v>0</v>
      </c>
      <c r="R147" s="145" t="s">
        <v>904</v>
      </c>
      <c r="S147" s="143"/>
      <c r="T147" s="143"/>
      <c r="U147" s="782" t="str">
        <f>IF(S166&lt;=5,"Moderado",IF(S166&lt;=11,"Mayor","Catastrofico"))</f>
        <v>Moderado</v>
      </c>
      <c r="V147" s="781">
        <f>IF(U147=0,0,IF(U147="Moderado",60%,IF(U147="Mayor",80%,100%)))</f>
        <v>0.6</v>
      </c>
      <c r="W147" s="782" t="e">
        <f>VLOOKUP(P147,#REF!,MATCH(U147,#REF!,0),FALSE)</f>
        <v>#REF!</v>
      </c>
      <c r="X147" s="783"/>
      <c r="Y147" s="763" t="str">
        <f>IF(Z147="Preventivo","X",IF(Z147="Detectivo","X","X "))</f>
        <v xml:space="preserve">X </v>
      </c>
      <c r="Z147" s="757"/>
      <c r="AA147" s="764" t="str">
        <f>IF(Z147="","",IF(Z147="Preventivo",25%,15%))</f>
        <v/>
      </c>
      <c r="AB147" s="757"/>
      <c r="AC147" s="764">
        <f>IF(AB147="Automatico",25%,15%)</f>
        <v>0.15</v>
      </c>
      <c r="AD147" s="759" t="e">
        <f>AA147+AC147</f>
        <v>#VALUE!</v>
      </c>
      <c r="AE147" s="757"/>
      <c r="AF147" s="757"/>
      <c r="AG147" s="757"/>
      <c r="AH147" s="759" t="e">
        <f>Q147-(Q147*AD147)</f>
        <v>#VALUE!</v>
      </c>
      <c r="AI147" s="791" t="e">
        <f>IF(AJ147=0,"Defina la frecuencia",IF(AJ147=20%,"Rara vez",IF(AJ147=40%,"Improbable",IF(AJ147=60%,"Posible",IF(AJ147=80%,"Probable","Casi seguro")))))</f>
        <v>#VALUE!</v>
      </c>
      <c r="AJ147" s="791" t="e">
        <f>IF(AH154&lt;20%,20%,IF(AH154&lt;40%,40%,IF(AH154&lt;60%,60%,IF(AH154&lt;80%,80%,100%))))</f>
        <v>#VALUE!</v>
      </c>
      <c r="AK147" s="146" t="e">
        <f>VALUE(AJ147)</f>
        <v>#VALUE!</v>
      </c>
      <c r="AL147" s="782" t="str">
        <f>U147</f>
        <v>Moderado</v>
      </c>
      <c r="AM147" s="781">
        <f>V147</f>
        <v>0.6</v>
      </c>
      <c r="AN147" s="782" t="e">
        <f>VLOOKUP(AI147,#REF!,MATCH(AL147,#REF!,0),FALSE)</f>
        <v>#VALUE!</v>
      </c>
      <c r="AO147" s="802"/>
      <c r="AP147" s="746"/>
      <c r="AQ147" s="746"/>
      <c r="AR147" s="776"/>
      <c r="AS147" s="776"/>
      <c r="AT147" s="746"/>
      <c r="AU147" s="746"/>
      <c r="AV147" s="746"/>
      <c r="AW147" s="746"/>
      <c r="AX147" s="746"/>
      <c r="AY147" s="746"/>
      <c r="AZ147" s="746"/>
      <c r="BA147" s="768"/>
      <c r="BB147" s="746"/>
      <c r="BC147" s="746"/>
      <c r="BD147" s="746"/>
      <c r="BE147" s="746"/>
      <c r="BF147" s="746"/>
      <c r="BG147" s="768"/>
      <c r="BH147" s="746"/>
      <c r="BI147" s="746"/>
      <c r="BJ147" s="746"/>
      <c r="BK147" s="746"/>
      <c r="BL147" s="746"/>
      <c r="BM147" s="768"/>
    </row>
    <row r="148" spans="1:65" s="147" customFormat="1" ht="5.25" customHeight="1" x14ac:dyDescent="0.25">
      <c r="A148" s="779"/>
      <c r="B148" s="779"/>
      <c r="C148" s="779"/>
      <c r="D148" s="779"/>
      <c r="E148" s="779"/>
      <c r="F148" s="779"/>
      <c r="G148" s="779"/>
      <c r="H148" s="779"/>
      <c r="I148" s="779"/>
      <c r="J148" s="779"/>
      <c r="K148" s="779"/>
      <c r="L148" s="779"/>
      <c r="M148" s="779"/>
      <c r="N148" s="779"/>
      <c r="O148" s="779"/>
      <c r="P148" s="785"/>
      <c r="Q148" s="788"/>
      <c r="R148" s="145" t="s">
        <v>923</v>
      </c>
      <c r="S148" s="143"/>
      <c r="T148" s="143"/>
      <c r="U148" s="782"/>
      <c r="V148" s="781"/>
      <c r="W148" s="782"/>
      <c r="X148" s="783"/>
      <c r="Y148" s="763"/>
      <c r="Z148" s="758"/>
      <c r="AA148" s="765"/>
      <c r="AB148" s="758"/>
      <c r="AC148" s="765"/>
      <c r="AD148" s="767"/>
      <c r="AE148" s="758"/>
      <c r="AF148" s="758"/>
      <c r="AG148" s="758"/>
      <c r="AH148" s="759"/>
      <c r="AI148" s="792"/>
      <c r="AJ148" s="792"/>
      <c r="AK148" s="148"/>
      <c r="AL148" s="782"/>
      <c r="AM148" s="781"/>
      <c r="AN148" s="782"/>
      <c r="AO148" s="803"/>
      <c r="AP148" s="746"/>
      <c r="AQ148" s="755"/>
      <c r="AR148" s="755"/>
      <c r="AS148" s="755"/>
      <c r="AT148" s="755"/>
      <c r="AU148" s="746"/>
      <c r="AV148" s="746"/>
      <c r="AW148" s="746"/>
      <c r="AX148" s="746"/>
      <c r="AY148" s="755"/>
      <c r="AZ148" s="755"/>
      <c r="BA148" s="755"/>
      <c r="BB148" s="746"/>
      <c r="BC148" s="746"/>
      <c r="BD148" s="746"/>
      <c r="BE148" s="755"/>
      <c r="BF148" s="755"/>
      <c r="BG148" s="755"/>
      <c r="BH148" s="746"/>
      <c r="BI148" s="746"/>
      <c r="BJ148" s="746"/>
      <c r="BK148" s="755"/>
      <c r="BL148" s="755"/>
      <c r="BM148" s="755"/>
    </row>
    <row r="149" spans="1:65" s="147" customFormat="1" ht="5.25" customHeight="1" x14ac:dyDescent="0.25">
      <c r="A149" s="779"/>
      <c r="B149" s="779"/>
      <c r="C149" s="779"/>
      <c r="D149" s="779"/>
      <c r="E149" s="779"/>
      <c r="F149" s="779"/>
      <c r="G149" s="779"/>
      <c r="H149" s="779"/>
      <c r="I149" s="779"/>
      <c r="J149" s="779"/>
      <c r="K149" s="779"/>
      <c r="L149" s="779"/>
      <c r="M149" s="779"/>
      <c r="N149" s="779"/>
      <c r="O149" s="779"/>
      <c r="P149" s="785"/>
      <c r="Q149" s="788"/>
      <c r="R149" s="145" t="s">
        <v>924</v>
      </c>
      <c r="S149" s="143"/>
      <c r="T149" s="143"/>
      <c r="U149" s="782"/>
      <c r="V149" s="781"/>
      <c r="W149" s="782"/>
      <c r="X149" s="783"/>
      <c r="Y149" s="763"/>
      <c r="Z149" s="758"/>
      <c r="AA149" s="765"/>
      <c r="AB149" s="758"/>
      <c r="AC149" s="765"/>
      <c r="AD149" s="767"/>
      <c r="AE149" s="758"/>
      <c r="AF149" s="758"/>
      <c r="AG149" s="758"/>
      <c r="AH149" s="759"/>
      <c r="AI149" s="792"/>
      <c r="AJ149" s="792"/>
      <c r="AK149" s="148"/>
      <c r="AL149" s="782"/>
      <c r="AM149" s="781"/>
      <c r="AN149" s="782"/>
      <c r="AO149" s="803"/>
      <c r="AP149" s="746"/>
      <c r="AQ149" s="755"/>
      <c r="AR149" s="755"/>
      <c r="AS149" s="755"/>
      <c r="AT149" s="755"/>
      <c r="AU149" s="746"/>
      <c r="AV149" s="746"/>
      <c r="AW149" s="746"/>
      <c r="AX149" s="746"/>
      <c r="AY149" s="755"/>
      <c r="AZ149" s="755"/>
      <c r="BA149" s="755"/>
      <c r="BB149" s="746"/>
      <c r="BC149" s="746"/>
      <c r="BD149" s="746"/>
      <c r="BE149" s="755"/>
      <c r="BF149" s="755"/>
      <c r="BG149" s="755"/>
      <c r="BH149" s="746"/>
      <c r="BI149" s="746"/>
      <c r="BJ149" s="746"/>
      <c r="BK149" s="755"/>
      <c r="BL149" s="755"/>
      <c r="BM149" s="755"/>
    </row>
    <row r="150" spans="1:65" s="147" customFormat="1" ht="5.25" customHeight="1" x14ac:dyDescent="0.25">
      <c r="A150" s="779"/>
      <c r="B150" s="779"/>
      <c r="C150" s="779"/>
      <c r="D150" s="779"/>
      <c r="E150" s="779"/>
      <c r="F150" s="779"/>
      <c r="G150" s="779"/>
      <c r="H150" s="779"/>
      <c r="I150" s="779"/>
      <c r="J150" s="779"/>
      <c r="K150" s="779"/>
      <c r="L150" s="779"/>
      <c r="M150" s="779"/>
      <c r="N150" s="779"/>
      <c r="O150" s="779"/>
      <c r="P150" s="785"/>
      <c r="Q150" s="788"/>
      <c r="R150" s="145" t="s">
        <v>925</v>
      </c>
      <c r="S150" s="143"/>
      <c r="T150" s="143"/>
      <c r="U150" s="782"/>
      <c r="V150" s="781"/>
      <c r="W150" s="782"/>
      <c r="X150" s="783"/>
      <c r="Y150" s="763"/>
      <c r="Z150" s="758"/>
      <c r="AA150" s="765"/>
      <c r="AB150" s="758"/>
      <c r="AC150" s="765"/>
      <c r="AD150" s="767"/>
      <c r="AE150" s="758"/>
      <c r="AF150" s="758"/>
      <c r="AG150" s="758"/>
      <c r="AH150" s="759"/>
      <c r="AI150" s="792"/>
      <c r="AJ150" s="792"/>
      <c r="AK150" s="148"/>
      <c r="AL150" s="782"/>
      <c r="AM150" s="781"/>
      <c r="AN150" s="782"/>
      <c r="AO150" s="803"/>
      <c r="AP150" s="746"/>
      <c r="AQ150" s="755"/>
      <c r="AR150" s="755"/>
      <c r="AS150" s="755"/>
      <c r="AT150" s="755"/>
      <c r="AU150" s="746"/>
      <c r="AV150" s="746"/>
      <c r="AW150" s="746"/>
      <c r="AX150" s="746"/>
      <c r="AY150" s="755"/>
      <c r="AZ150" s="755"/>
      <c r="BA150" s="755"/>
      <c r="BB150" s="746"/>
      <c r="BC150" s="746"/>
      <c r="BD150" s="746"/>
      <c r="BE150" s="755"/>
      <c r="BF150" s="755"/>
      <c r="BG150" s="755"/>
      <c r="BH150" s="746"/>
      <c r="BI150" s="746"/>
      <c r="BJ150" s="746"/>
      <c r="BK150" s="755"/>
      <c r="BL150" s="755"/>
      <c r="BM150" s="755"/>
    </row>
    <row r="151" spans="1:65" s="147" customFormat="1" ht="5.25" customHeight="1" x14ac:dyDescent="0.25">
      <c r="A151" s="779"/>
      <c r="B151" s="779"/>
      <c r="C151" s="779"/>
      <c r="D151" s="779"/>
      <c r="E151" s="779"/>
      <c r="F151" s="779"/>
      <c r="G151" s="779"/>
      <c r="H151" s="779"/>
      <c r="I151" s="779"/>
      <c r="J151" s="779"/>
      <c r="K151" s="779"/>
      <c r="L151" s="779"/>
      <c r="M151" s="779"/>
      <c r="N151" s="779"/>
      <c r="O151" s="779"/>
      <c r="P151" s="785"/>
      <c r="Q151" s="788"/>
      <c r="R151" s="145" t="s">
        <v>926</v>
      </c>
      <c r="S151" s="143"/>
      <c r="T151" s="143"/>
      <c r="U151" s="782"/>
      <c r="V151" s="781"/>
      <c r="W151" s="782"/>
      <c r="X151" s="783"/>
      <c r="Y151" s="763"/>
      <c r="Z151" s="758"/>
      <c r="AA151" s="765"/>
      <c r="AB151" s="758"/>
      <c r="AC151" s="765"/>
      <c r="AD151" s="767"/>
      <c r="AE151" s="758"/>
      <c r="AF151" s="758"/>
      <c r="AG151" s="758"/>
      <c r="AH151" s="759"/>
      <c r="AI151" s="792"/>
      <c r="AJ151" s="792"/>
      <c r="AK151" s="148"/>
      <c r="AL151" s="782"/>
      <c r="AM151" s="781"/>
      <c r="AN151" s="782"/>
      <c r="AO151" s="803"/>
      <c r="AP151" s="746"/>
      <c r="AQ151" s="755"/>
      <c r="AR151" s="755"/>
      <c r="AS151" s="755"/>
      <c r="AT151" s="755"/>
      <c r="AU151" s="746"/>
      <c r="AV151" s="746"/>
      <c r="AW151" s="746"/>
      <c r="AX151" s="746"/>
      <c r="AY151" s="755"/>
      <c r="AZ151" s="755"/>
      <c r="BA151" s="755"/>
      <c r="BB151" s="746"/>
      <c r="BC151" s="746"/>
      <c r="BD151" s="746"/>
      <c r="BE151" s="755"/>
      <c r="BF151" s="755"/>
      <c r="BG151" s="755"/>
      <c r="BH151" s="746"/>
      <c r="BI151" s="746"/>
      <c r="BJ151" s="746"/>
      <c r="BK151" s="755"/>
      <c r="BL151" s="755"/>
      <c r="BM151" s="755"/>
    </row>
    <row r="152" spans="1:65" s="147" customFormat="1" ht="5.25" customHeight="1" x14ac:dyDescent="0.25">
      <c r="A152" s="779"/>
      <c r="B152" s="779"/>
      <c r="C152" s="779"/>
      <c r="D152" s="779"/>
      <c r="E152" s="779"/>
      <c r="F152" s="779"/>
      <c r="G152" s="779"/>
      <c r="H152" s="779"/>
      <c r="I152" s="779"/>
      <c r="J152" s="779"/>
      <c r="K152" s="779"/>
      <c r="L152" s="779"/>
      <c r="M152" s="779"/>
      <c r="N152" s="779"/>
      <c r="O152" s="779"/>
      <c r="P152" s="785"/>
      <c r="Q152" s="788"/>
      <c r="R152" s="145" t="s">
        <v>927</v>
      </c>
      <c r="S152" s="143"/>
      <c r="T152" s="143"/>
      <c r="U152" s="782"/>
      <c r="V152" s="781"/>
      <c r="W152" s="782"/>
      <c r="X152" s="783"/>
      <c r="Y152" s="763"/>
      <c r="Z152" s="758"/>
      <c r="AA152" s="765"/>
      <c r="AB152" s="758"/>
      <c r="AC152" s="765"/>
      <c r="AD152" s="767"/>
      <c r="AE152" s="758"/>
      <c r="AF152" s="758"/>
      <c r="AG152" s="758"/>
      <c r="AH152" s="759"/>
      <c r="AI152" s="792"/>
      <c r="AJ152" s="792"/>
      <c r="AK152" s="148"/>
      <c r="AL152" s="782"/>
      <c r="AM152" s="781"/>
      <c r="AN152" s="782"/>
      <c r="AO152" s="803"/>
      <c r="AP152" s="746"/>
      <c r="AQ152" s="755"/>
      <c r="AR152" s="755"/>
      <c r="AS152" s="755"/>
      <c r="AT152" s="755"/>
      <c r="AU152" s="746"/>
      <c r="AV152" s="746"/>
      <c r="AW152" s="746"/>
      <c r="AX152" s="746"/>
      <c r="AY152" s="755"/>
      <c r="AZ152" s="755"/>
      <c r="BA152" s="755"/>
      <c r="BB152" s="746"/>
      <c r="BC152" s="746"/>
      <c r="BD152" s="746"/>
      <c r="BE152" s="755"/>
      <c r="BF152" s="755"/>
      <c r="BG152" s="755"/>
      <c r="BH152" s="746"/>
      <c r="BI152" s="746"/>
      <c r="BJ152" s="746"/>
      <c r="BK152" s="755"/>
      <c r="BL152" s="755"/>
      <c r="BM152" s="755"/>
    </row>
    <row r="153" spans="1:65" s="147" customFormat="1" ht="5.25" customHeight="1" x14ac:dyDescent="0.25">
      <c r="A153" s="779"/>
      <c r="B153" s="779"/>
      <c r="C153" s="779"/>
      <c r="D153" s="779"/>
      <c r="E153" s="779"/>
      <c r="F153" s="779"/>
      <c r="G153" s="779"/>
      <c r="H153" s="779"/>
      <c r="I153" s="779"/>
      <c r="J153" s="779"/>
      <c r="K153" s="779"/>
      <c r="L153" s="779"/>
      <c r="M153" s="779"/>
      <c r="N153" s="779"/>
      <c r="O153" s="779"/>
      <c r="P153" s="785"/>
      <c r="Q153" s="788"/>
      <c r="R153" s="145" t="s">
        <v>928</v>
      </c>
      <c r="S153" s="143"/>
      <c r="T153" s="143"/>
      <c r="U153" s="782"/>
      <c r="V153" s="781"/>
      <c r="W153" s="782"/>
      <c r="X153" s="783"/>
      <c r="Y153" s="763"/>
      <c r="Z153" s="758"/>
      <c r="AA153" s="766"/>
      <c r="AB153" s="758"/>
      <c r="AC153" s="766"/>
      <c r="AD153" s="767"/>
      <c r="AE153" s="758"/>
      <c r="AF153" s="758"/>
      <c r="AG153" s="758"/>
      <c r="AH153" s="759"/>
      <c r="AI153" s="792"/>
      <c r="AJ153" s="792"/>
      <c r="AK153" s="148"/>
      <c r="AL153" s="782"/>
      <c r="AM153" s="781"/>
      <c r="AN153" s="782"/>
      <c r="AO153" s="803"/>
      <c r="AP153" s="746"/>
      <c r="AQ153" s="755"/>
      <c r="AR153" s="755"/>
      <c r="AS153" s="755"/>
      <c r="AT153" s="755"/>
      <c r="AU153" s="746"/>
      <c r="AV153" s="746"/>
      <c r="AW153" s="746"/>
      <c r="AX153" s="746"/>
      <c r="AY153" s="755"/>
      <c r="AZ153" s="755"/>
      <c r="BA153" s="755"/>
      <c r="BB153" s="746"/>
      <c r="BC153" s="746"/>
      <c r="BD153" s="746"/>
      <c r="BE153" s="755"/>
      <c r="BF153" s="755"/>
      <c r="BG153" s="755"/>
      <c r="BH153" s="746"/>
      <c r="BI153" s="746"/>
      <c r="BJ153" s="746"/>
      <c r="BK153" s="755"/>
      <c r="BL153" s="755"/>
      <c r="BM153" s="755"/>
    </row>
    <row r="154" spans="1:65" s="157" customFormat="1" ht="5.25" customHeight="1" x14ac:dyDescent="0.25">
      <c r="A154" s="779"/>
      <c r="B154" s="779"/>
      <c r="C154" s="779"/>
      <c r="D154" s="779"/>
      <c r="E154" s="779"/>
      <c r="F154" s="779"/>
      <c r="G154" s="779"/>
      <c r="H154" s="779"/>
      <c r="I154" s="779"/>
      <c r="J154" s="779"/>
      <c r="K154" s="779"/>
      <c r="L154" s="779"/>
      <c r="M154" s="779"/>
      <c r="N154" s="779"/>
      <c r="O154" s="779"/>
      <c r="P154" s="785"/>
      <c r="Q154" s="788"/>
      <c r="R154" s="155" t="s">
        <v>929</v>
      </c>
      <c r="S154" s="154"/>
      <c r="T154" s="154"/>
      <c r="U154" s="782"/>
      <c r="V154" s="781"/>
      <c r="W154" s="782"/>
      <c r="X154" s="795"/>
      <c r="Y154" s="782" t="str">
        <f>IF(Z154="Preventivo","X",IF(Z147="Detectivo","X","X "))</f>
        <v xml:space="preserve">X </v>
      </c>
      <c r="Z154" s="797" t="s">
        <v>1017</v>
      </c>
      <c r="AA154" s="799">
        <f>IF(Z154="","",IF(Z154="Preventivo",25%,15%))</f>
        <v>0.15</v>
      </c>
      <c r="AB154" s="797" t="s">
        <v>12</v>
      </c>
      <c r="AC154" s="802">
        <f>IF(AB154="Automatico",25%,15%)</f>
        <v>0.15</v>
      </c>
      <c r="AD154" s="781">
        <f>AA154+AC154</f>
        <v>0.3</v>
      </c>
      <c r="AE154" s="797"/>
      <c r="AF154" s="797"/>
      <c r="AG154" s="797"/>
      <c r="AH154" s="781" t="e">
        <f>AH147-(AH147*AD154)</f>
        <v>#VALUE!</v>
      </c>
      <c r="AI154" s="792"/>
      <c r="AJ154" s="792"/>
      <c r="AK154" s="156"/>
      <c r="AL154" s="782"/>
      <c r="AM154" s="781"/>
      <c r="AN154" s="782"/>
      <c r="AO154" s="803"/>
      <c r="AP154" s="779"/>
      <c r="AQ154" s="779"/>
      <c r="AR154" s="794"/>
      <c r="AS154" s="794"/>
      <c r="AT154" s="779"/>
      <c r="AU154" s="779"/>
      <c r="AV154" s="779"/>
      <c r="AW154" s="779"/>
      <c r="AX154" s="779"/>
      <c r="AY154" s="779"/>
      <c r="AZ154" s="779"/>
      <c r="BA154" s="805"/>
      <c r="BB154" s="779"/>
      <c r="BC154" s="779"/>
      <c r="BD154" s="779"/>
      <c r="BE154" s="779"/>
      <c r="BF154" s="779"/>
      <c r="BG154" s="805"/>
      <c r="BH154" s="779"/>
      <c r="BI154" s="779"/>
      <c r="BJ154" s="779"/>
      <c r="BK154" s="779"/>
      <c r="BL154" s="779"/>
      <c r="BM154" s="805"/>
    </row>
    <row r="155" spans="1:65" s="157" customFormat="1" ht="5.25" customHeight="1" x14ac:dyDescent="0.25">
      <c r="A155" s="779"/>
      <c r="B155" s="779"/>
      <c r="C155" s="779"/>
      <c r="D155" s="779"/>
      <c r="E155" s="779"/>
      <c r="F155" s="779"/>
      <c r="G155" s="779"/>
      <c r="H155" s="779"/>
      <c r="I155" s="779"/>
      <c r="J155" s="779"/>
      <c r="K155" s="779"/>
      <c r="L155" s="779"/>
      <c r="M155" s="779"/>
      <c r="N155" s="779"/>
      <c r="O155" s="779"/>
      <c r="P155" s="785"/>
      <c r="Q155" s="788"/>
      <c r="R155" s="155" t="s">
        <v>942</v>
      </c>
      <c r="S155" s="154"/>
      <c r="T155" s="154"/>
      <c r="U155" s="782"/>
      <c r="V155" s="781"/>
      <c r="W155" s="782"/>
      <c r="X155" s="795"/>
      <c r="Y155" s="796"/>
      <c r="Z155" s="798"/>
      <c r="AA155" s="800"/>
      <c r="AB155" s="798"/>
      <c r="AC155" s="803"/>
      <c r="AD155" s="796"/>
      <c r="AE155" s="797"/>
      <c r="AF155" s="798"/>
      <c r="AG155" s="798"/>
      <c r="AH155" s="781"/>
      <c r="AI155" s="792"/>
      <c r="AJ155" s="792"/>
      <c r="AK155" s="156"/>
      <c r="AL155" s="782"/>
      <c r="AM155" s="781"/>
      <c r="AN155" s="782"/>
      <c r="AO155" s="803"/>
      <c r="AP155" s="790"/>
      <c r="AQ155" s="790"/>
      <c r="AR155" s="790"/>
      <c r="AS155" s="790"/>
      <c r="AT155" s="790"/>
      <c r="AU155" s="779"/>
      <c r="AV155" s="790"/>
      <c r="AW155" s="790"/>
      <c r="AX155" s="790"/>
      <c r="AY155" s="790"/>
      <c r="AZ155" s="790"/>
      <c r="BA155" s="790"/>
      <c r="BB155" s="790"/>
      <c r="BC155" s="790"/>
      <c r="BD155" s="790"/>
      <c r="BE155" s="790"/>
      <c r="BF155" s="790"/>
      <c r="BG155" s="790"/>
      <c r="BH155" s="790"/>
      <c r="BI155" s="790"/>
      <c r="BJ155" s="790"/>
      <c r="BK155" s="790"/>
      <c r="BL155" s="790"/>
      <c r="BM155" s="790"/>
    </row>
    <row r="156" spans="1:65" s="157" customFormat="1" ht="5.25" customHeight="1" x14ac:dyDescent="0.25">
      <c r="A156" s="779"/>
      <c r="B156" s="779"/>
      <c r="C156" s="779"/>
      <c r="D156" s="779"/>
      <c r="E156" s="779"/>
      <c r="F156" s="779"/>
      <c r="G156" s="779"/>
      <c r="H156" s="779"/>
      <c r="I156" s="779"/>
      <c r="J156" s="779"/>
      <c r="K156" s="779"/>
      <c r="L156" s="779"/>
      <c r="M156" s="779"/>
      <c r="N156" s="779"/>
      <c r="O156" s="779"/>
      <c r="P156" s="785"/>
      <c r="Q156" s="788"/>
      <c r="R156" s="155" t="s">
        <v>943</v>
      </c>
      <c r="S156" s="154"/>
      <c r="T156" s="154"/>
      <c r="U156" s="782"/>
      <c r="V156" s="781"/>
      <c r="W156" s="782"/>
      <c r="X156" s="795"/>
      <c r="Y156" s="796"/>
      <c r="Z156" s="798"/>
      <c r="AA156" s="800"/>
      <c r="AB156" s="798"/>
      <c r="AC156" s="803"/>
      <c r="AD156" s="796"/>
      <c r="AE156" s="797"/>
      <c r="AF156" s="798"/>
      <c r="AG156" s="798"/>
      <c r="AH156" s="781"/>
      <c r="AI156" s="792"/>
      <c r="AJ156" s="792"/>
      <c r="AK156" s="156"/>
      <c r="AL156" s="782"/>
      <c r="AM156" s="781"/>
      <c r="AN156" s="782"/>
      <c r="AO156" s="803"/>
      <c r="AP156" s="790"/>
      <c r="AQ156" s="790"/>
      <c r="AR156" s="790"/>
      <c r="AS156" s="790"/>
      <c r="AT156" s="790"/>
      <c r="AU156" s="779"/>
      <c r="AV156" s="790"/>
      <c r="AW156" s="790"/>
      <c r="AX156" s="790"/>
      <c r="AY156" s="790"/>
      <c r="AZ156" s="790"/>
      <c r="BA156" s="790"/>
      <c r="BB156" s="790"/>
      <c r="BC156" s="790"/>
      <c r="BD156" s="790"/>
      <c r="BE156" s="790"/>
      <c r="BF156" s="790"/>
      <c r="BG156" s="790"/>
      <c r="BH156" s="790"/>
      <c r="BI156" s="790"/>
      <c r="BJ156" s="790"/>
      <c r="BK156" s="790"/>
      <c r="BL156" s="790"/>
      <c r="BM156" s="790"/>
    </row>
    <row r="157" spans="1:65" s="157" customFormat="1" ht="5.25" customHeight="1" x14ac:dyDescent="0.25">
      <c r="A157" s="779"/>
      <c r="B157" s="779"/>
      <c r="C157" s="779"/>
      <c r="D157" s="779"/>
      <c r="E157" s="779"/>
      <c r="F157" s="779"/>
      <c r="G157" s="779"/>
      <c r="H157" s="779"/>
      <c r="I157" s="779"/>
      <c r="J157" s="779"/>
      <c r="K157" s="779"/>
      <c r="L157" s="779"/>
      <c r="M157" s="779"/>
      <c r="N157" s="779"/>
      <c r="O157" s="779"/>
      <c r="P157" s="785"/>
      <c r="Q157" s="788"/>
      <c r="R157" s="155" t="s">
        <v>945</v>
      </c>
      <c r="S157" s="154"/>
      <c r="T157" s="154"/>
      <c r="U157" s="782"/>
      <c r="V157" s="781"/>
      <c r="W157" s="782"/>
      <c r="X157" s="795"/>
      <c r="Y157" s="796"/>
      <c r="Z157" s="798"/>
      <c r="AA157" s="800"/>
      <c r="AB157" s="798"/>
      <c r="AC157" s="803"/>
      <c r="AD157" s="796"/>
      <c r="AE157" s="797"/>
      <c r="AF157" s="798"/>
      <c r="AG157" s="798"/>
      <c r="AH157" s="781"/>
      <c r="AI157" s="792"/>
      <c r="AJ157" s="792"/>
      <c r="AK157" s="156"/>
      <c r="AL157" s="782"/>
      <c r="AM157" s="781"/>
      <c r="AN157" s="782"/>
      <c r="AO157" s="803"/>
      <c r="AP157" s="790"/>
      <c r="AQ157" s="790"/>
      <c r="AR157" s="790"/>
      <c r="AS157" s="790"/>
      <c r="AT157" s="790"/>
      <c r="AU157" s="779"/>
      <c r="AV157" s="790"/>
      <c r="AW157" s="790"/>
      <c r="AX157" s="790"/>
      <c r="AY157" s="790"/>
      <c r="AZ157" s="790"/>
      <c r="BA157" s="790"/>
      <c r="BB157" s="790"/>
      <c r="BC157" s="790"/>
      <c r="BD157" s="790"/>
      <c r="BE157" s="790"/>
      <c r="BF157" s="790"/>
      <c r="BG157" s="790"/>
      <c r="BH157" s="790"/>
      <c r="BI157" s="790"/>
      <c r="BJ157" s="790"/>
      <c r="BK157" s="790"/>
      <c r="BL157" s="790"/>
      <c r="BM157" s="790"/>
    </row>
    <row r="158" spans="1:65" s="157" customFormat="1" ht="5.25" customHeight="1" x14ac:dyDescent="0.25">
      <c r="A158" s="779"/>
      <c r="B158" s="779"/>
      <c r="C158" s="779"/>
      <c r="D158" s="779"/>
      <c r="E158" s="779"/>
      <c r="F158" s="779"/>
      <c r="G158" s="779"/>
      <c r="H158" s="779"/>
      <c r="I158" s="779"/>
      <c r="J158" s="779"/>
      <c r="K158" s="779"/>
      <c r="L158" s="779"/>
      <c r="M158" s="779"/>
      <c r="N158" s="779"/>
      <c r="O158" s="779"/>
      <c r="P158" s="785"/>
      <c r="Q158" s="788"/>
      <c r="R158" s="155" t="s">
        <v>946</v>
      </c>
      <c r="S158" s="154"/>
      <c r="T158" s="154"/>
      <c r="U158" s="782"/>
      <c r="V158" s="781"/>
      <c r="W158" s="782"/>
      <c r="X158" s="795"/>
      <c r="Y158" s="796"/>
      <c r="Z158" s="798"/>
      <c r="AA158" s="800"/>
      <c r="AB158" s="798"/>
      <c r="AC158" s="803"/>
      <c r="AD158" s="796"/>
      <c r="AE158" s="797"/>
      <c r="AF158" s="798"/>
      <c r="AG158" s="798"/>
      <c r="AH158" s="781"/>
      <c r="AI158" s="792"/>
      <c r="AJ158" s="792"/>
      <c r="AK158" s="156"/>
      <c r="AL158" s="782"/>
      <c r="AM158" s="781"/>
      <c r="AN158" s="782"/>
      <c r="AO158" s="803"/>
      <c r="AP158" s="790"/>
      <c r="AQ158" s="790"/>
      <c r="AR158" s="790"/>
      <c r="AS158" s="790"/>
      <c r="AT158" s="790"/>
      <c r="AU158" s="779"/>
      <c r="AV158" s="790"/>
      <c r="AW158" s="790"/>
      <c r="AX158" s="790"/>
      <c r="AY158" s="790"/>
      <c r="AZ158" s="790"/>
      <c r="BA158" s="790"/>
      <c r="BB158" s="790"/>
      <c r="BC158" s="790"/>
      <c r="BD158" s="790"/>
      <c r="BE158" s="790"/>
      <c r="BF158" s="790"/>
      <c r="BG158" s="790"/>
      <c r="BH158" s="790"/>
      <c r="BI158" s="790"/>
      <c r="BJ158" s="790"/>
      <c r="BK158" s="790"/>
      <c r="BL158" s="790"/>
      <c r="BM158" s="790"/>
    </row>
    <row r="159" spans="1:65" s="157" customFormat="1" ht="5.25" customHeight="1" x14ac:dyDescent="0.25">
      <c r="A159" s="779"/>
      <c r="B159" s="779"/>
      <c r="C159" s="779"/>
      <c r="D159" s="779"/>
      <c r="E159" s="779"/>
      <c r="F159" s="779"/>
      <c r="G159" s="779"/>
      <c r="H159" s="779"/>
      <c r="I159" s="779"/>
      <c r="J159" s="779"/>
      <c r="K159" s="779"/>
      <c r="L159" s="779"/>
      <c r="M159" s="779"/>
      <c r="N159" s="779"/>
      <c r="O159" s="779"/>
      <c r="P159" s="785"/>
      <c r="Q159" s="788"/>
      <c r="R159" s="155" t="s">
        <v>947</v>
      </c>
      <c r="S159" s="154"/>
      <c r="T159" s="154"/>
      <c r="U159" s="782"/>
      <c r="V159" s="781"/>
      <c r="W159" s="782"/>
      <c r="X159" s="795"/>
      <c r="Y159" s="796"/>
      <c r="Z159" s="798"/>
      <c r="AA159" s="800"/>
      <c r="AB159" s="798"/>
      <c r="AC159" s="803"/>
      <c r="AD159" s="796"/>
      <c r="AE159" s="797"/>
      <c r="AF159" s="798"/>
      <c r="AG159" s="798"/>
      <c r="AH159" s="781"/>
      <c r="AI159" s="792"/>
      <c r="AJ159" s="792"/>
      <c r="AK159" s="156"/>
      <c r="AL159" s="782"/>
      <c r="AM159" s="781"/>
      <c r="AN159" s="782"/>
      <c r="AO159" s="803"/>
      <c r="AP159" s="790"/>
      <c r="AQ159" s="790"/>
      <c r="AR159" s="790"/>
      <c r="AS159" s="790"/>
      <c r="AT159" s="790"/>
      <c r="AU159" s="779"/>
      <c r="AV159" s="790"/>
      <c r="AW159" s="790"/>
      <c r="AX159" s="790"/>
      <c r="AY159" s="790"/>
      <c r="AZ159" s="790"/>
      <c r="BA159" s="790"/>
      <c r="BB159" s="790"/>
      <c r="BC159" s="790"/>
      <c r="BD159" s="790"/>
      <c r="BE159" s="790"/>
      <c r="BF159" s="790"/>
      <c r="BG159" s="790"/>
      <c r="BH159" s="790"/>
      <c r="BI159" s="790"/>
      <c r="BJ159" s="790"/>
      <c r="BK159" s="790"/>
      <c r="BL159" s="790"/>
      <c r="BM159" s="790"/>
    </row>
    <row r="160" spans="1:65" s="157" customFormat="1" ht="5.25" customHeight="1" x14ac:dyDescent="0.25">
      <c r="A160" s="779"/>
      <c r="B160" s="779"/>
      <c r="C160" s="779"/>
      <c r="D160" s="779"/>
      <c r="E160" s="779"/>
      <c r="F160" s="779"/>
      <c r="G160" s="779"/>
      <c r="H160" s="779"/>
      <c r="I160" s="779"/>
      <c r="J160" s="779"/>
      <c r="K160" s="779"/>
      <c r="L160" s="779"/>
      <c r="M160" s="779"/>
      <c r="N160" s="779"/>
      <c r="O160" s="779"/>
      <c r="P160" s="785"/>
      <c r="Q160" s="788"/>
      <c r="R160" s="155" t="s">
        <v>948</v>
      </c>
      <c r="S160" s="154"/>
      <c r="T160" s="154"/>
      <c r="U160" s="782"/>
      <c r="V160" s="781"/>
      <c r="W160" s="782"/>
      <c r="X160" s="795"/>
      <c r="Y160" s="796"/>
      <c r="Z160" s="798"/>
      <c r="AA160" s="800"/>
      <c r="AB160" s="798"/>
      <c r="AC160" s="803"/>
      <c r="AD160" s="796"/>
      <c r="AE160" s="797"/>
      <c r="AF160" s="798"/>
      <c r="AG160" s="798"/>
      <c r="AH160" s="781"/>
      <c r="AI160" s="792"/>
      <c r="AJ160" s="792"/>
      <c r="AK160" s="156"/>
      <c r="AL160" s="782"/>
      <c r="AM160" s="781"/>
      <c r="AN160" s="782"/>
      <c r="AO160" s="803"/>
      <c r="AP160" s="790"/>
      <c r="AQ160" s="790"/>
      <c r="AR160" s="790"/>
      <c r="AS160" s="790"/>
      <c r="AT160" s="790"/>
      <c r="AU160" s="779"/>
      <c r="AV160" s="790"/>
      <c r="AW160" s="790"/>
      <c r="AX160" s="790"/>
      <c r="AY160" s="790"/>
      <c r="AZ160" s="790"/>
      <c r="BA160" s="790"/>
      <c r="BB160" s="790"/>
      <c r="BC160" s="790"/>
      <c r="BD160" s="790"/>
      <c r="BE160" s="790"/>
      <c r="BF160" s="790"/>
      <c r="BG160" s="790"/>
      <c r="BH160" s="790"/>
      <c r="BI160" s="790"/>
      <c r="BJ160" s="790"/>
      <c r="BK160" s="790"/>
      <c r="BL160" s="790"/>
      <c r="BM160" s="790"/>
    </row>
    <row r="161" spans="1:65" s="157" customFormat="1" ht="5.25" customHeight="1" x14ac:dyDescent="0.25">
      <c r="A161" s="779"/>
      <c r="B161" s="779"/>
      <c r="C161" s="779"/>
      <c r="D161" s="779"/>
      <c r="E161" s="779"/>
      <c r="F161" s="779"/>
      <c r="G161" s="779"/>
      <c r="H161" s="779"/>
      <c r="I161" s="779"/>
      <c r="J161" s="779"/>
      <c r="K161" s="779"/>
      <c r="L161" s="779"/>
      <c r="M161" s="779"/>
      <c r="N161" s="779"/>
      <c r="O161" s="779"/>
      <c r="P161" s="785"/>
      <c r="Q161" s="788"/>
      <c r="R161" s="155" t="s">
        <v>949</v>
      </c>
      <c r="S161" s="154"/>
      <c r="T161" s="154"/>
      <c r="U161" s="782"/>
      <c r="V161" s="781"/>
      <c r="W161" s="782"/>
      <c r="X161" s="795"/>
      <c r="Y161" s="796"/>
      <c r="Z161" s="798"/>
      <c r="AA161" s="800"/>
      <c r="AB161" s="798"/>
      <c r="AC161" s="803"/>
      <c r="AD161" s="796"/>
      <c r="AE161" s="797"/>
      <c r="AF161" s="798"/>
      <c r="AG161" s="798"/>
      <c r="AH161" s="781"/>
      <c r="AI161" s="792"/>
      <c r="AJ161" s="792"/>
      <c r="AK161" s="156"/>
      <c r="AL161" s="782"/>
      <c r="AM161" s="781"/>
      <c r="AN161" s="782"/>
      <c r="AO161" s="803"/>
      <c r="AP161" s="790"/>
      <c r="AQ161" s="790"/>
      <c r="AR161" s="790"/>
      <c r="AS161" s="790"/>
      <c r="AT161" s="790"/>
      <c r="AU161" s="779"/>
      <c r="AV161" s="790"/>
      <c r="AW161" s="790"/>
      <c r="AX161" s="790"/>
      <c r="AY161" s="790"/>
      <c r="AZ161" s="790"/>
      <c r="BA161" s="790"/>
      <c r="BB161" s="790"/>
      <c r="BC161" s="790"/>
      <c r="BD161" s="790"/>
      <c r="BE161" s="790"/>
      <c r="BF161" s="790"/>
      <c r="BG161" s="790"/>
      <c r="BH161" s="790"/>
      <c r="BI161" s="790"/>
      <c r="BJ161" s="790"/>
      <c r="BK161" s="790"/>
      <c r="BL161" s="790"/>
      <c r="BM161" s="790"/>
    </row>
    <row r="162" spans="1:65" s="157" customFormat="1" ht="5.25" customHeight="1" x14ac:dyDescent="0.25">
      <c r="A162" s="779"/>
      <c r="B162" s="779"/>
      <c r="C162" s="779"/>
      <c r="D162" s="779"/>
      <c r="E162" s="779"/>
      <c r="F162" s="779"/>
      <c r="G162" s="779"/>
      <c r="H162" s="779"/>
      <c r="I162" s="779"/>
      <c r="J162" s="779"/>
      <c r="K162" s="779"/>
      <c r="L162" s="779"/>
      <c r="M162" s="779"/>
      <c r="N162" s="779"/>
      <c r="O162" s="779"/>
      <c r="P162" s="785"/>
      <c r="Q162" s="788"/>
      <c r="R162" s="155" t="s">
        <v>950</v>
      </c>
      <c r="S162" s="154"/>
      <c r="T162" s="154"/>
      <c r="U162" s="782"/>
      <c r="V162" s="781"/>
      <c r="W162" s="782"/>
      <c r="X162" s="795"/>
      <c r="Y162" s="796"/>
      <c r="Z162" s="798"/>
      <c r="AA162" s="800"/>
      <c r="AB162" s="798"/>
      <c r="AC162" s="803"/>
      <c r="AD162" s="796"/>
      <c r="AE162" s="797"/>
      <c r="AF162" s="798"/>
      <c r="AG162" s="798"/>
      <c r="AH162" s="781"/>
      <c r="AI162" s="792"/>
      <c r="AJ162" s="792"/>
      <c r="AK162" s="156"/>
      <c r="AL162" s="782"/>
      <c r="AM162" s="781"/>
      <c r="AN162" s="782"/>
      <c r="AO162" s="803"/>
      <c r="AP162" s="790"/>
      <c r="AQ162" s="790"/>
      <c r="AR162" s="790"/>
      <c r="AS162" s="790"/>
      <c r="AT162" s="790"/>
      <c r="AU162" s="779"/>
      <c r="AV162" s="790"/>
      <c r="AW162" s="790"/>
      <c r="AX162" s="790"/>
      <c r="AY162" s="790"/>
      <c r="AZ162" s="790"/>
      <c r="BA162" s="790"/>
      <c r="BB162" s="790"/>
      <c r="BC162" s="790"/>
      <c r="BD162" s="790"/>
      <c r="BE162" s="790"/>
      <c r="BF162" s="790"/>
      <c r="BG162" s="790"/>
      <c r="BH162" s="790"/>
      <c r="BI162" s="790"/>
      <c r="BJ162" s="790"/>
      <c r="BK162" s="790"/>
      <c r="BL162" s="790"/>
      <c r="BM162" s="790"/>
    </row>
    <row r="163" spans="1:65" s="157" customFormat="1" ht="5.25" customHeight="1" x14ac:dyDescent="0.25">
      <c r="A163" s="779"/>
      <c r="B163" s="779"/>
      <c r="C163" s="779"/>
      <c r="D163" s="779"/>
      <c r="E163" s="779"/>
      <c r="F163" s="779"/>
      <c r="G163" s="779"/>
      <c r="H163" s="779"/>
      <c r="I163" s="779"/>
      <c r="J163" s="779"/>
      <c r="K163" s="779"/>
      <c r="L163" s="779"/>
      <c r="M163" s="779"/>
      <c r="N163" s="779"/>
      <c r="O163" s="779"/>
      <c r="P163" s="785"/>
      <c r="Q163" s="788"/>
      <c r="R163" s="155" t="s">
        <v>951</v>
      </c>
      <c r="S163" s="154"/>
      <c r="T163" s="154"/>
      <c r="U163" s="782"/>
      <c r="V163" s="781"/>
      <c r="W163" s="782"/>
      <c r="X163" s="795"/>
      <c r="Y163" s="796"/>
      <c r="Z163" s="798"/>
      <c r="AA163" s="800"/>
      <c r="AB163" s="798"/>
      <c r="AC163" s="803"/>
      <c r="AD163" s="796"/>
      <c r="AE163" s="797"/>
      <c r="AF163" s="798"/>
      <c r="AG163" s="798"/>
      <c r="AH163" s="781"/>
      <c r="AI163" s="792"/>
      <c r="AJ163" s="792"/>
      <c r="AK163" s="156"/>
      <c r="AL163" s="782"/>
      <c r="AM163" s="781"/>
      <c r="AN163" s="782"/>
      <c r="AO163" s="803"/>
      <c r="AP163" s="790"/>
      <c r="AQ163" s="790"/>
      <c r="AR163" s="790"/>
      <c r="AS163" s="790"/>
      <c r="AT163" s="790"/>
      <c r="AU163" s="779"/>
      <c r="AV163" s="790"/>
      <c r="AW163" s="790"/>
      <c r="AX163" s="790"/>
      <c r="AY163" s="790"/>
      <c r="AZ163" s="790"/>
      <c r="BA163" s="790"/>
      <c r="BB163" s="790"/>
      <c r="BC163" s="790"/>
      <c r="BD163" s="790"/>
      <c r="BE163" s="790"/>
      <c r="BF163" s="790"/>
      <c r="BG163" s="790"/>
      <c r="BH163" s="790"/>
      <c r="BI163" s="790"/>
      <c r="BJ163" s="790"/>
      <c r="BK163" s="790"/>
      <c r="BL163" s="790"/>
      <c r="BM163" s="790"/>
    </row>
    <row r="164" spans="1:65" s="157" customFormat="1" ht="5.25" customHeight="1" x14ac:dyDescent="0.25">
      <c r="A164" s="779"/>
      <c r="B164" s="779"/>
      <c r="C164" s="779"/>
      <c r="D164" s="779"/>
      <c r="E164" s="779"/>
      <c r="F164" s="779"/>
      <c r="G164" s="779"/>
      <c r="H164" s="779"/>
      <c r="I164" s="779"/>
      <c r="J164" s="779"/>
      <c r="K164" s="779"/>
      <c r="L164" s="779"/>
      <c r="M164" s="779"/>
      <c r="N164" s="779"/>
      <c r="O164" s="779"/>
      <c r="P164" s="785"/>
      <c r="Q164" s="788"/>
      <c r="R164" s="155" t="s">
        <v>952</v>
      </c>
      <c r="S164" s="154"/>
      <c r="T164" s="154"/>
      <c r="U164" s="782"/>
      <c r="V164" s="781"/>
      <c r="W164" s="782"/>
      <c r="X164" s="795"/>
      <c r="Y164" s="796"/>
      <c r="Z164" s="798"/>
      <c r="AA164" s="800"/>
      <c r="AB164" s="798"/>
      <c r="AC164" s="803"/>
      <c r="AD164" s="796"/>
      <c r="AE164" s="797"/>
      <c r="AF164" s="798"/>
      <c r="AG164" s="798"/>
      <c r="AH164" s="781"/>
      <c r="AI164" s="792"/>
      <c r="AJ164" s="792"/>
      <c r="AK164" s="156"/>
      <c r="AL164" s="782"/>
      <c r="AM164" s="781"/>
      <c r="AN164" s="782"/>
      <c r="AO164" s="803"/>
      <c r="AP164" s="790"/>
      <c r="AQ164" s="790"/>
      <c r="AR164" s="790"/>
      <c r="AS164" s="790"/>
      <c r="AT164" s="790"/>
      <c r="AU164" s="779"/>
      <c r="AV164" s="790"/>
      <c r="AW164" s="790"/>
      <c r="AX164" s="790"/>
      <c r="AY164" s="790"/>
      <c r="AZ164" s="790"/>
      <c r="BA164" s="790"/>
      <c r="BB164" s="790"/>
      <c r="BC164" s="790"/>
      <c r="BD164" s="790"/>
      <c r="BE164" s="790"/>
      <c r="BF164" s="790"/>
      <c r="BG164" s="790"/>
      <c r="BH164" s="790"/>
      <c r="BI164" s="790"/>
      <c r="BJ164" s="790"/>
      <c r="BK164" s="790"/>
      <c r="BL164" s="790"/>
      <c r="BM164" s="790"/>
    </row>
    <row r="165" spans="1:65" s="157" customFormat="1" ht="5.25" customHeight="1" x14ac:dyDescent="0.25">
      <c r="A165" s="779"/>
      <c r="B165" s="779"/>
      <c r="C165" s="779"/>
      <c r="D165" s="779"/>
      <c r="E165" s="779"/>
      <c r="F165" s="779"/>
      <c r="G165" s="779"/>
      <c r="H165" s="779"/>
      <c r="I165" s="779"/>
      <c r="J165" s="779"/>
      <c r="K165" s="779"/>
      <c r="L165" s="779"/>
      <c r="M165" s="779"/>
      <c r="N165" s="779"/>
      <c r="O165" s="779"/>
      <c r="P165" s="785"/>
      <c r="Q165" s="788"/>
      <c r="R165" s="155" t="s">
        <v>953</v>
      </c>
      <c r="S165" s="154"/>
      <c r="T165" s="154"/>
      <c r="U165" s="782"/>
      <c r="V165" s="781"/>
      <c r="W165" s="782"/>
      <c r="X165" s="795"/>
      <c r="Y165" s="796"/>
      <c r="Z165" s="798"/>
      <c r="AA165" s="800"/>
      <c r="AB165" s="798"/>
      <c r="AC165" s="803"/>
      <c r="AD165" s="796"/>
      <c r="AE165" s="797"/>
      <c r="AF165" s="798"/>
      <c r="AG165" s="798"/>
      <c r="AH165" s="781"/>
      <c r="AI165" s="792"/>
      <c r="AJ165" s="792"/>
      <c r="AK165" s="156"/>
      <c r="AL165" s="782"/>
      <c r="AM165" s="781"/>
      <c r="AN165" s="782"/>
      <c r="AO165" s="803"/>
      <c r="AP165" s="790"/>
      <c r="AQ165" s="790"/>
      <c r="AR165" s="790"/>
      <c r="AS165" s="790"/>
      <c r="AT165" s="790"/>
      <c r="AU165" s="779"/>
      <c r="AV165" s="790"/>
      <c r="AW165" s="790"/>
      <c r="AX165" s="790"/>
      <c r="AY165" s="790"/>
      <c r="AZ165" s="790"/>
      <c r="BA165" s="790"/>
      <c r="BB165" s="790"/>
      <c r="BC165" s="790"/>
      <c r="BD165" s="790"/>
      <c r="BE165" s="790"/>
      <c r="BF165" s="790"/>
      <c r="BG165" s="790"/>
      <c r="BH165" s="790"/>
      <c r="BI165" s="790"/>
      <c r="BJ165" s="790"/>
      <c r="BK165" s="790"/>
      <c r="BL165" s="790"/>
      <c r="BM165" s="790"/>
    </row>
    <row r="166" spans="1:65" s="157" customFormat="1" ht="5.25" customHeight="1" x14ac:dyDescent="0.25">
      <c r="A166" s="779"/>
      <c r="B166" s="779"/>
      <c r="C166" s="779"/>
      <c r="D166" s="779"/>
      <c r="E166" s="779"/>
      <c r="F166" s="779"/>
      <c r="G166" s="779"/>
      <c r="H166" s="779"/>
      <c r="I166" s="779"/>
      <c r="J166" s="779"/>
      <c r="K166" s="779"/>
      <c r="L166" s="779"/>
      <c r="M166" s="779"/>
      <c r="N166" s="779"/>
      <c r="O166" s="779"/>
      <c r="P166" s="786"/>
      <c r="Q166" s="789"/>
      <c r="R166" s="158" t="s">
        <v>954</v>
      </c>
      <c r="S166" s="154">
        <f>COUNTA(S147:S165)</f>
        <v>0</v>
      </c>
      <c r="T166" s="154">
        <f>COUNTA(T147:T165)</f>
        <v>0</v>
      </c>
      <c r="U166" s="782"/>
      <c r="V166" s="781"/>
      <c r="W166" s="782"/>
      <c r="X166" s="795"/>
      <c r="Y166" s="796"/>
      <c r="Z166" s="798"/>
      <c r="AA166" s="801"/>
      <c r="AB166" s="798"/>
      <c r="AC166" s="804"/>
      <c r="AD166" s="796"/>
      <c r="AE166" s="797"/>
      <c r="AF166" s="798"/>
      <c r="AG166" s="798"/>
      <c r="AH166" s="781"/>
      <c r="AI166" s="793"/>
      <c r="AJ166" s="793"/>
      <c r="AK166" s="159"/>
      <c r="AL166" s="782"/>
      <c r="AM166" s="781"/>
      <c r="AN166" s="782"/>
      <c r="AO166" s="804"/>
      <c r="AP166" s="790"/>
      <c r="AQ166" s="790"/>
      <c r="AR166" s="790"/>
      <c r="AS166" s="790"/>
      <c r="AT166" s="790"/>
      <c r="AU166" s="779"/>
      <c r="AV166" s="790"/>
      <c r="AW166" s="790"/>
      <c r="AX166" s="790"/>
      <c r="AY166" s="790"/>
      <c r="AZ166" s="790"/>
      <c r="BA166" s="790"/>
      <c r="BB166" s="790"/>
      <c r="BC166" s="790"/>
      <c r="BD166" s="790"/>
      <c r="BE166" s="790"/>
      <c r="BF166" s="790"/>
      <c r="BG166" s="790"/>
      <c r="BH166" s="790"/>
      <c r="BI166" s="790"/>
      <c r="BJ166" s="790"/>
      <c r="BK166" s="790"/>
      <c r="BL166" s="790"/>
      <c r="BM166" s="790"/>
    </row>
    <row r="167" spans="1:65" s="163" customFormat="1" ht="5.25" customHeight="1" x14ac:dyDescent="0.25">
      <c r="A167" s="779">
        <v>5</v>
      </c>
      <c r="B167" s="779" t="s">
        <v>18</v>
      </c>
      <c r="C167" s="779" t="s">
        <v>1103</v>
      </c>
      <c r="D167" s="779"/>
      <c r="E167" s="779"/>
      <c r="F167" s="779" t="s">
        <v>1104</v>
      </c>
      <c r="G167" s="779"/>
      <c r="H167" s="779"/>
      <c r="I167" s="779"/>
      <c r="J167" s="779"/>
      <c r="K167" s="779"/>
      <c r="L167" s="779"/>
      <c r="M167" s="779"/>
      <c r="N167" s="810"/>
      <c r="O167" s="779"/>
      <c r="P167" s="784"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787">
        <f>IF(P167="Casi seguro",100%,IF(P167="Probable",80%,IF(P167="Posible",60%,IF(P167="Improbable",40%,IF(P167="Rara vez",20%,0)))))</f>
        <v>0</v>
      </c>
      <c r="R167" s="160" t="s">
        <v>904</v>
      </c>
      <c r="S167" s="161"/>
      <c r="T167" s="161"/>
      <c r="U167" s="782" t="str">
        <f>IF(S186&lt;=5,"Moderado",IF(S186&lt;=11,"Mayor","Catastrofico"))</f>
        <v>Moderado</v>
      </c>
      <c r="V167" s="781">
        <f>IF(U167=0,0,IF(U167="Moderado",60%,IF(U167="Mayor",80%,100%)))</f>
        <v>0.6</v>
      </c>
      <c r="W167" s="808" t="e">
        <v>#N/A</v>
      </c>
      <c r="X167" s="809"/>
      <c r="Y167" s="782" t="str">
        <f>IF(Z167="Preventivo","X",IF(Z167="Detectivo","X","X "))</f>
        <v xml:space="preserve">X </v>
      </c>
      <c r="Z167" s="797"/>
      <c r="AA167" s="799" t="str">
        <f>IF(Z167="","",IF(Z167="Preventivo",25%,15%))</f>
        <v/>
      </c>
      <c r="AB167" s="797"/>
      <c r="AC167" s="799">
        <f>IF(AB167="Automatico",25%,15%)</f>
        <v>0.15</v>
      </c>
      <c r="AD167" s="781" t="e">
        <f>AA167+AC167</f>
        <v>#VALUE!</v>
      </c>
      <c r="AE167" s="797"/>
      <c r="AF167" s="797"/>
      <c r="AG167" s="797"/>
      <c r="AH167" s="781" t="e">
        <f>Q167-(Q167*AD167)</f>
        <v>#VALUE!</v>
      </c>
      <c r="AI167" s="791" t="e">
        <f>IF(AJ167=0,"Defina la frecuencia",IF(AJ167=20%,"Rara vez",IF(AJ167=40%,"Improbable",IF(AJ167=60%,"Posible",IF(AJ167=80%,"Probable","Casi seguro")))))</f>
        <v>#VALUE!</v>
      </c>
      <c r="AJ167" s="791" t="e">
        <f>IF(AH174&lt;20%,20%,IF(AH174&lt;40%,40%,IF(AH174&lt;60%,60%,IF(AH174&lt;80%,80%,100%))))</f>
        <v>#VALUE!</v>
      </c>
      <c r="AK167" s="162" t="e">
        <f>VALUE(AJ167)</f>
        <v>#VALUE!</v>
      </c>
      <c r="AL167" s="782" t="str">
        <f>U167</f>
        <v>Moderado</v>
      </c>
      <c r="AM167" s="781">
        <f>V167</f>
        <v>0.6</v>
      </c>
      <c r="AN167" s="808" t="e">
        <v>#VALUE!</v>
      </c>
      <c r="AO167" s="779"/>
      <c r="AP167" s="779"/>
      <c r="AQ167" s="779"/>
      <c r="AR167" s="794"/>
      <c r="AS167" s="794"/>
      <c r="AT167" s="779"/>
      <c r="AU167" s="779"/>
      <c r="AV167" s="779"/>
      <c r="AW167" s="779"/>
      <c r="AX167" s="779"/>
      <c r="AY167" s="779"/>
      <c r="AZ167" s="779"/>
      <c r="BA167" s="805"/>
      <c r="BB167" s="779"/>
      <c r="BC167" s="779"/>
      <c r="BD167" s="779"/>
      <c r="BE167" s="779"/>
      <c r="BF167" s="779"/>
      <c r="BG167" s="805"/>
      <c r="BH167" s="779"/>
      <c r="BI167" s="779"/>
      <c r="BJ167" s="779"/>
      <c r="BK167" s="779"/>
      <c r="BL167" s="779"/>
      <c r="BM167" s="805"/>
    </row>
    <row r="168" spans="1:65" s="163" customFormat="1" ht="5.25" customHeight="1" x14ac:dyDescent="0.25">
      <c r="A168" s="779"/>
      <c r="B168" s="779"/>
      <c r="C168" s="779"/>
      <c r="D168" s="779"/>
      <c r="E168" s="779"/>
      <c r="F168" s="779"/>
      <c r="G168" s="779"/>
      <c r="H168" s="779"/>
      <c r="I168" s="779"/>
      <c r="J168" s="779"/>
      <c r="K168" s="779"/>
      <c r="L168" s="779"/>
      <c r="M168" s="779"/>
      <c r="N168" s="810"/>
      <c r="O168" s="779"/>
      <c r="P168" s="785"/>
      <c r="Q168" s="788"/>
      <c r="R168" s="160" t="s">
        <v>923</v>
      </c>
      <c r="S168" s="161"/>
      <c r="T168" s="161"/>
      <c r="U168" s="782"/>
      <c r="V168" s="781"/>
      <c r="W168" s="808"/>
      <c r="X168" s="809"/>
      <c r="Y168" s="782"/>
      <c r="Z168" s="806"/>
      <c r="AA168" s="800"/>
      <c r="AB168" s="806"/>
      <c r="AC168" s="800"/>
      <c r="AD168" s="807"/>
      <c r="AE168" s="806"/>
      <c r="AF168" s="806"/>
      <c r="AG168" s="806"/>
      <c r="AH168" s="781"/>
      <c r="AI168" s="792"/>
      <c r="AJ168" s="792"/>
      <c r="AK168" s="156"/>
      <c r="AL168" s="782"/>
      <c r="AM168" s="781"/>
      <c r="AN168" s="808"/>
      <c r="AO168" s="779"/>
      <c r="AP168" s="779"/>
      <c r="AQ168" s="811"/>
      <c r="AR168" s="811"/>
      <c r="AS168" s="811"/>
      <c r="AT168" s="811"/>
      <c r="AU168" s="779"/>
      <c r="AV168" s="779"/>
      <c r="AW168" s="779"/>
      <c r="AX168" s="779"/>
      <c r="AY168" s="811"/>
      <c r="AZ168" s="811"/>
      <c r="BA168" s="811"/>
      <c r="BB168" s="779"/>
      <c r="BC168" s="779"/>
      <c r="BD168" s="779"/>
      <c r="BE168" s="811"/>
      <c r="BF168" s="811"/>
      <c r="BG168" s="811"/>
      <c r="BH168" s="779"/>
      <c r="BI168" s="779"/>
      <c r="BJ168" s="779"/>
      <c r="BK168" s="811"/>
      <c r="BL168" s="811"/>
      <c r="BM168" s="811"/>
    </row>
    <row r="169" spans="1:65" s="163" customFormat="1" ht="5.25" customHeight="1" x14ac:dyDescent="0.25">
      <c r="A169" s="779"/>
      <c r="B169" s="779"/>
      <c r="C169" s="779"/>
      <c r="D169" s="779"/>
      <c r="E169" s="779"/>
      <c r="F169" s="779"/>
      <c r="G169" s="779"/>
      <c r="H169" s="779"/>
      <c r="I169" s="779"/>
      <c r="J169" s="779"/>
      <c r="K169" s="779"/>
      <c r="L169" s="779"/>
      <c r="M169" s="779"/>
      <c r="N169" s="810"/>
      <c r="O169" s="779"/>
      <c r="P169" s="785"/>
      <c r="Q169" s="788"/>
      <c r="R169" s="160" t="s">
        <v>924</v>
      </c>
      <c r="S169" s="161"/>
      <c r="T169" s="161"/>
      <c r="U169" s="782"/>
      <c r="V169" s="781"/>
      <c r="W169" s="808"/>
      <c r="X169" s="809"/>
      <c r="Y169" s="782"/>
      <c r="Z169" s="806"/>
      <c r="AA169" s="800"/>
      <c r="AB169" s="806"/>
      <c r="AC169" s="800"/>
      <c r="AD169" s="807"/>
      <c r="AE169" s="806"/>
      <c r="AF169" s="806"/>
      <c r="AG169" s="806"/>
      <c r="AH169" s="781"/>
      <c r="AI169" s="792"/>
      <c r="AJ169" s="792"/>
      <c r="AK169" s="156"/>
      <c r="AL169" s="782"/>
      <c r="AM169" s="781"/>
      <c r="AN169" s="808"/>
      <c r="AO169" s="779"/>
      <c r="AP169" s="779"/>
      <c r="AQ169" s="811"/>
      <c r="AR169" s="811"/>
      <c r="AS169" s="811"/>
      <c r="AT169" s="811"/>
      <c r="AU169" s="779"/>
      <c r="AV169" s="779"/>
      <c r="AW169" s="779"/>
      <c r="AX169" s="779"/>
      <c r="AY169" s="811"/>
      <c r="AZ169" s="811"/>
      <c r="BA169" s="811"/>
      <c r="BB169" s="779"/>
      <c r="BC169" s="779"/>
      <c r="BD169" s="779"/>
      <c r="BE169" s="811"/>
      <c r="BF169" s="811"/>
      <c r="BG169" s="811"/>
      <c r="BH169" s="779"/>
      <c r="BI169" s="779"/>
      <c r="BJ169" s="779"/>
      <c r="BK169" s="811"/>
      <c r="BL169" s="811"/>
      <c r="BM169" s="811"/>
    </row>
    <row r="170" spans="1:65" s="163" customFormat="1" ht="5.25" customHeight="1" x14ac:dyDescent="0.25">
      <c r="A170" s="779"/>
      <c r="B170" s="779"/>
      <c r="C170" s="779"/>
      <c r="D170" s="779"/>
      <c r="E170" s="779"/>
      <c r="F170" s="779"/>
      <c r="G170" s="779"/>
      <c r="H170" s="779"/>
      <c r="I170" s="779"/>
      <c r="J170" s="779"/>
      <c r="K170" s="779"/>
      <c r="L170" s="779"/>
      <c r="M170" s="779"/>
      <c r="N170" s="810"/>
      <c r="O170" s="779"/>
      <c r="P170" s="785"/>
      <c r="Q170" s="788"/>
      <c r="R170" s="160" t="s">
        <v>925</v>
      </c>
      <c r="S170" s="161"/>
      <c r="T170" s="161"/>
      <c r="U170" s="782"/>
      <c r="V170" s="781"/>
      <c r="W170" s="808"/>
      <c r="X170" s="809"/>
      <c r="Y170" s="782"/>
      <c r="Z170" s="806"/>
      <c r="AA170" s="800"/>
      <c r="AB170" s="806"/>
      <c r="AC170" s="800"/>
      <c r="AD170" s="807"/>
      <c r="AE170" s="806"/>
      <c r="AF170" s="806"/>
      <c r="AG170" s="806"/>
      <c r="AH170" s="781"/>
      <c r="AI170" s="792"/>
      <c r="AJ170" s="792"/>
      <c r="AK170" s="156"/>
      <c r="AL170" s="782"/>
      <c r="AM170" s="781"/>
      <c r="AN170" s="808"/>
      <c r="AO170" s="779"/>
      <c r="AP170" s="779"/>
      <c r="AQ170" s="811"/>
      <c r="AR170" s="811"/>
      <c r="AS170" s="811"/>
      <c r="AT170" s="811"/>
      <c r="AU170" s="779"/>
      <c r="AV170" s="779"/>
      <c r="AW170" s="779"/>
      <c r="AX170" s="779"/>
      <c r="AY170" s="811"/>
      <c r="AZ170" s="811"/>
      <c r="BA170" s="811"/>
      <c r="BB170" s="779"/>
      <c r="BC170" s="779"/>
      <c r="BD170" s="779"/>
      <c r="BE170" s="811"/>
      <c r="BF170" s="811"/>
      <c r="BG170" s="811"/>
      <c r="BH170" s="779"/>
      <c r="BI170" s="779"/>
      <c r="BJ170" s="779"/>
      <c r="BK170" s="811"/>
      <c r="BL170" s="811"/>
      <c r="BM170" s="811"/>
    </row>
    <row r="171" spans="1:65" s="163" customFormat="1" ht="5.25" customHeight="1" x14ac:dyDescent="0.25">
      <c r="A171" s="779"/>
      <c r="B171" s="779"/>
      <c r="C171" s="779"/>
      <c r="D171" s="779"/>
      <c r="E171" s="779"/>
      <c r="F171" s="779"/>
      <c r="G171" s="779"/>
      <c r="H171" s="779"/>
      <c r="I171" s="779"/>
      <c r="J171" s="779"/>
      <c r="K171" s="779"/>
      <c r="L171" s="779"/>
      <c r="M171" s="779"/>
      <c r="N171" s="810"/>
      <c r="O171" s="779"/>
      <c r="P171" s="785"/>
      <c r="Q171" s="788"/>
      <c r="R171" s="160" t="s">
        <v>926</v>
      </c>
      <c r="S171" s="161"/>
      <c r="T171" s="161"/>
      <c r="U171" s="782"/>
      <c r="V171" s="781"/>
      <c r="W171" s="808"/>
      <c r="X171" s="809"/>
      <c r="Y171" s="782"/>
      <c r="Z171" s="806"/>
      <c r="AA171" s="800"/>
      <c r="AB171" s="806"/>
      <c r="AC171" s="800"/>
      <c r="AD171" s="807"/>
      <c r="AE171" s="806"/>
      <c r="AF171" s="806"/>
      <c r="AG171" s="806"/>
      <c r="AH171" s="781"/>
      <c r="AI171" s="792"/>
      <c r="AJ171" s="792"/>
      <c r="AK171" s="156"/>
      <c r="AL171" s="782"/>
      <c r="AM171" s="781"/>
      <c r="AN171" s="808"/>
      <c r="AO171" s="779"/>
      <c r="AP171" s="779"/>
      <c r="AQ171" s="811"/>
      <c r="AR171" s="811"/>
      <c r="AS171" s="811"/>
      <c r="AT171" s="811"/>
      <c r="AU171" s="779"/>
      <c r="AV171" s="779"/>
      <c r="AW171" s="779"/>
      <c r="AX171" s="779"/>
      <c r="AY171" s="811"/>
      <c r="AZ171" s="811"/>
      <c r="BA171" s="811"/>
      <c r="BB171" s="779"/>
      <c r="BC171" s="779"/>
      <c r="BD171" s="779"/>
      <c r="BE171" s="811"/>
      <c r="BF171" s="811"/>
      <c r="BG171" s="811"/>
      <c r="BH171" s="779"/>
      <c r="BI171" s="779"/>
      <c r="BJ171" s="779"/>
      <c r="BK171" s="811"/>
      <c r="BL171" s="811"/>
      <c r="BM171" s="811"/>
    </row>
    <row r="172" spans="1:65" s="163" customFormat="1" ht="5.25" customHeight="1" x14ac:dyDescent="0.25">
      <c r="A172" s="779"/>
      <c r="B172" s="779"/>
      <c r="C172" s="779"/>
      <c r="D172" s="779"/>
      <c r="E172" s="779"/>
      <c r="F172" s="779"/>
      <c r="G172" s="779"/>
      <c r="H172" s="779"/>
      <c r="I172" s="779"/>
      <c r="J172" s="779"/>
      <c r="K172" s="779"/>
      <c r="L172" s="779"/>
      <c r="M172" s="779"/>
      <c r="N172" s="810"/>
      <c r="O172" s="779"/>
      <c r="P172" s="785"/>
      <c r="Q172" s="788"/>
      <c r="R172" s="160" t="s">
        <v>927</v>
      </c>
      <c r="S172" s="161"/>
      <c r="T172" s="161"/>
      <c r="U172" s="782"/>
      <c r="V172" s="781"/>
      <c r="W172" s="808"/>
      <c r="X172" s="809"/>
      <c r="Y172" s="782"/>
      <c r="Z172" s="806"/>
      <c r="AA172" s="800"/>
      <c r="AB172" s="806"/>
      <c r="AC172" s="800"/>
      <c r="AD172" s="807"/>
      <c r="AE172" s="806"/>
      <c r="AF172" s="806"/>
      <c r="AG172" s="806"/>
      <c r="AH172" s="781"/>
      <c r="AI172" s="792"/>
      <c r="AJ172" s="792"/>
      <c r="AK172" s="156"/>
      <c r="AL172" s="782"/>
      <c r="AM172" s="781"/>
      <c r="AN172" s="808"/>
      <c r="AO172" s="779"/>
      <c r="AP172" s="779"/>
      <c r="AQ172" s="811"/>
      <c r="AR172" s="811"/>
      <c r="AS172" s="811"/>
      <c r="AT172" s="811"/>
      <c r="AU172" s="779"/>
      <c r="AV172" s="779"/>
      <c r="AW172" s="779"/>
      <c r="AX172" s="779"/>
      <c r="AY172" s="811"/>
      <c r="AZ172" s="811"/>
      <c r="BA172" s="811"/>
      <c r="BB172" s="779"/>
      <c r="BC172" s="779"/>
      <c r="BD172" s="779"/>
      <c r="BE172" s="811"/>
      <c r="BF172" s="811"/>
      <c r="BG172" s="811"/>
      <c r="BH172" s="779"/>
      <c r="BI172" s="779"/>
      <c r="BJ172" s="779"/>
      <c r="BK172" s="811"/>
      <c r="BL172" s="811"/>
      <c r="BM172" s="811"/>
    </row>
    <row r="173" spans="1:65" s="163" customFormat="1" ht="5.25" customHeight="1" x14ac:dyDescent="0.25">
      <c r="A173" s="779"/>
      <c r="B173" s="779"/>
      <c r="C173" s="779"/>
      <c r="D173" s="779"/>
      <c r="E173" s="779"/>
      <c r="F173" s="779"/>
      <c r="G173" s="779"/>
      <c r="H173" s="779"/>
      <c r="I173" s="779"/>
      <c r="J173" s="779"/>
      <c r="K173" s="779"/>
      <c r="L173" s="779"/>
      <c r="M173" s="779"/>
      <c r="N173" s="810"/>
      <c r="O173" s="779"/>
      <c r="P173" s="785"/>
      <c r="Q173" s="788"/>
      <c r="R173" s="160" t="s">
        <v>928</v>
      </c>
      <c r="S173" s="161"/>
      <c r="T173" s="161"/>
      <c r="U173" s="782"/>
      <c r="V173" s="781"/>
      <c r="W173" s="808"/>
      <c r="X173" s="809"/>
      <c r="Y173" s="782"/>
      <c r="Z173" s="806"/>
      <c r="AA173" s="801"/>
      <c r="AB173" s="806"/>
      <c r="AC173" s="801"/>
      <c r="AD173" s="807"/>
      <c r="AE173" s="806"/>
      <c r="AF173" s="806"/>
      <c r="AG173" s="806"/>
      <c r="AH173" s="781"/>
      <c r="AI173" s="792"/>
      <c r="AJ173" s="792"/>
      <c r="AK173" s="156"/>
      <c r="AL173" s="782"/>
      <c r="AM173" s="781"/>
      <c r="AN173" s="808"/>
      <c r="AO173" s="779"/>
      <c r="AP173" s="779"/>
      <c r="AQ173" s="811"/>
      <c r="AR173" s="811"/>
      <c r="AS173" s="811"/>
      <c r="AT173" s="811"/>
      <c r="AU173" s="779"/>
      <c r="AV173" s="779"/>
      <c r="AW173" s="779"/>
      <c r="AX173" s="779"/>
      <c r="AY173" s="811"/>
      <c r="AZ173" s="811"/>
      <c r="BA173" s="811"/>
      <c r="BB173" s="779"/>
      <c r="BC173" s="779"/>
      <c r="BD173" s="779"/>
      <c r="BE173" s="811"/>
      <c r="BF173" s="811"/>
      <c r="BG173" s="811"/>
      <c r="BH173" s="779"/>
      <c r="BI173" s="779"/>
      <c r="BJ173" s="779"/>
      <c r="BK173" s="811"/>
      <c r="BL173" s="811"/>
      <c r="BM173" s="811"/>
    </row>
    <row r="174" spans="1:65" s="163" customFormat="1" ht="5.25" customHeight="1" x14ac:dyDescent="0.25">
      <c r="A174" s="779"/>
      <c r="B174" s="779"/>
      <c r="C174" s="779"/>
      <c r="D174" s="779"/>
      <c r="E174" s="779"/>
      <c r="F174" s="779"/>
      <c r="G174" s="779"/>
      <c r="H174" s="779"/>
      <c r="I174" s="779"/>
      <c r="J174" s="779"/>
      <c r="K174" s="779"/>
      <c r="L174" s="779"/>
      <c r="M174" s="779"/>
      <c r="N174" s="810"/>
      <c r="O174" s="779"/>
      <c r="P174" s="785"/>
      <c r="Q174" s="788"/>
      <c r="R174" s="160" t="s">
        <v>929</v>
      </c>
      <c r="S174" s="161"/>
      <c r="T174" s="161"/>
      <c r="U174" s="782"/>
      <c r="V174" s="781"/>
      <c r="W174" s="808"/>
      <c r="X174" s="809"/>
      <c r="Y174" s="782" t="str">
        <f>IF(Z174="Preventivo","X",IF(Z167="Detectivo","X","X "))</f>
        <v xml:space="preserve">X </v>
      </c>
      <c r="Z174" s="797" t="s">
        <v>1017</v>
      </c>
      <c r="AA174" s="799">
        <f>IF(Z174="","",IF(Z174="Preventivo",25%,15%))</f>
        <v>0.15</v>
      </c>
      <c r="AB174" s="797" t="s">
        <v>12</v>
      </c>
      <c r="AC174" s="802">
        <f>IF(AB174="Automatico",25%,15%)</f>
        <v>0.15</v>
      </c>
      <c r="AD174" s="781">
        <f>AA174+AC174</f>
        <v>0.3</v>
      </c>
      <c r="AE174" s="797"/>
      <c r="AF174" s="797"/>
      <c r="AG174" s="797"/>
      <c r="AH174" s="781" t="e">
        <f>AH167-(AH167*AD174)</f>
        <v>#VALUE!</v>
      </c>
      <c r="AI174" s="792"/>
      <c r="AJ174" s="792"/>
      <c r="AK174" s="156"/>
      <c r="AL174" s="782"/>
      <c r="AM174" s="781"/>
      <c r="AN174" s="808"/>
      <c r="AO174" s="779"/>
      <c r="AP174" s="779"/>
      <c r="AQ174" s="779"/>
      <c r="AR174" s="794"/>
      <c r="AS174" s="794"/>
      <c r="AT174" s="779"/>
      <c r="AU174" s="779"/>
      <c r="AV174" s="779"/>
      <c r="AW174" s="779"/>
      <c r="AX174" s="779"/>
      <c r="AY174" s="779"/>
      <c r="AZ174" s="779"/>
      <c r="BA174" s="805"/>
      <c r="BB174" s="779"/>
      <c r="BC174" s="779"/>
      <c r="BD174" s="779"/>
      <c r="BE174" s="779"/>
      <c r="BF174" s="779"/>
      <c r="BG174" s="805"/>
      <c r="BH174" s="779"/>
      <c r="BI174" s="779"/>
      <c r="BJ174" s="779"/>
      <c r="BK174" s="779"/>
      <c r="BL174" s="779"/>
      <c r="BM174" s="805"/>
    </row>
    <row r="175" spans="1:65" s="163" customFormat="1" ht="5.25" customHeight="1" x14ac:dyDescent="0.25">
      <c r="A175" s="779"/>
      <c r="B175" s="779"/>
      <c r="C175" s="779"/>
      <c r="D175" s="779"/>
      <c r="E175" s="779"/>
      <c r="F175" s="779"/>
      <c r="G175" s="779"/>
      <c r="H175" s="779"/>
      <c r="I175" s="779"/>
      <c r="J175" s="779"/>
      <c r="K175" s="779"/>
      <c r="L175" s="779"/>
      <c r="M175" s="779"/>
      <c r="N175" s="810"/>
      <c r="O175" s="779"/>
      <c r="P175" s="785"/>
      <c r="Q175" s="788"/>
      <c r="R175" s="160" t="s">
        <v>942</v>
      </c>
      <c r="S175" s="161"/>
      <c r="T175" s="161"/>
      <c r="U175" s="782"/>
      <c r="V175" s="781"/>
      <c r="W175" s="808"/>
      <c r="X175" s="809"/>
      <c r="Y175" s="807"/>
      <c r="Z175" s="806"/>
      <c r="AA175" s="800"/>
      <c r="AB175" s="806"/>
      <c r="AC175" s="803"/>
      <c r="AD175" s="807"/>
      <c r="AE175" s="797"/>
      <c r="AF175" s="806"/>
      <c r="AG175" s="806"/>
      <c r="AH175" s="781"/>
      <c r="AI175" s="792"/>
      <c r="AJ175" s="792"/>
      <c r="AK175" s="156"/>
      <c r="AL175" s="782"/>
      <c r="AM175" s="781"/>
      <c r="AN175" s="808"/>
      <c r="AO175" s="779"/>
      <c r="AP175" s="811"/>
      <c r="AQ175" s="811"/>
      <c r="AR175" s="811"/>
      <c r="AS175" s="811"/>
      <c r="AT175" s="811"/>
      <c r="AU175" s="779"/>
      <c r="AV175" s="811"/>
      <c r="AW175" s="811"/>
      <c r="AX175" s="811"/>
      <c r="AY175" s="811"/>
      <c r="AZ175" s="811"/>
      <c r="BA175" s="811"/>
      <c r="BB175" s="811"/>
      <c r="BC175" s="811"/>
      <c r="BD175" s="811"/>
      <c r="BE175" s="811"/>
      <c r="BF175" s="811"/>
      <c r="BG175" s="811"/>
      <c r="BH175" s="811"/>
      <c r="BI175" s="811"/>
      <c r="BJ175" s="811"/>
      <c r="BK175" s="811"/>
      <c r="BL175" s="811"/>
      <c r="BM175" s="811"/>
    </row>
    <row r="176" spans="1:65" s="163" customFormat="1" ht="5.25" customHeight="1" x14ac:dyDescent="0.25">
      <c r="A176" s="779"/>
      <c r="B176" s="779"/>
      <c r="C176" s="779"/>
      <c r="D176" s="779"/>
      <c r="E176" s="779"/>
      <c r="F176" s="779"/>
      <c r="G176" s="779"/>
      <c r="H176" s="779"/>
      <c r="I176" s="779"/>
      <c r="J176" s="779"/>
      <c r="K176" s="779"/>
      <c r="L176" s="779"/>
      <c r="M176" s="779"/>
      <c r="N176" s="810"/>
      <c r="O176" s="779"/>
      <c r="P176" s="785"/>
      <c r="Q176" s="788"/>
      <c r="R176" s="160" t="s">
        <v>943</v>
      </c>
      <c r="S176" s="161"/>
      <c r="T176" s="161"/>
      <c r="U176" s="782"/>
      <c r="V176" s="781"/>
      <c r="W176" s="808"/>
      <c r="X176" s="809"/>
      <c r="Y176" s="807"/>
      <c r="Z176" s="806"/>
      <c r="AA176" s="800"/>
      <c r="AB176" s="806"/>
      <c r="AC176" s="803"/>
      <c r="AD176" s="807"/>
      <c r="AE176" s="797"/>
      <c r="AF176" s="806"/>
      <c r="AG176" s="806"/>
      <c r="AH176" s="781"/>
      <c r="AI176" s="792"/>
      <c r="AJ176" s="792"/>
      <c r="AK176" s="156"/>
      <c r="AL176" s="782"/>
      <c r="AM176" s="781"/>
      <c r="AN176" s="808"/>
      <c r="AO176" s="779"/>
      <c r="AP176" s="811"/>
      <c r="AQ176" s="811"/>
      <c r="AR176" s="811"/>
      <c r="AS176" s="811"/>
      <c r="AT176" s="811"/>
      <c r="AU176" s="779"/>
      <c r="AV176" s="811"/>
      <c r="AW176" s="811"/>
      <c r="AX176" s="811"/>
      <c r="AY176" s="811"/>
      <c r="AZ176" s="811"/>
      <c r="BA176" s="811"/>
      <c r="BB176" s="811"/>
      <c r="BC176" s="811"/>
      <c r="BD176" s="811"/>
      <c r="BE176" s="811"/>
      <c r="BF176" s="811"/>
      <c r="BG176" s="811"/>
      <c r="BH176" s="811"/>
      <c r="BI176" s="811"/>
      <c r="BJ176" s="811"/>
      <c r="BK176" s="811"/>
      <c r="BL176" s="811"/>
      <c r="BM176" s="811"/>
    </row>
    <row r="177" spans="1:65" s="163" customFormat="1" ht="5.25" customHeight="1" x14ac:dyDescent="0.25">
      <c r="A177" s="779"/>
      <c r="B177" s="779"/>
      <c r="C177" s="779"/>
      <c r="D177" s="779"/>
      <c r="E177" s="779"/>
      <c r="F177" s="779"/>
      <c r="G177" s="779"/>
      <c r="H177" s="779"/>
      <c r="I177" s="779"/>
      <c r="J177" s="779"/>
      <c r="K177" s="779"/>
      <c r="L177" s="779"/>
      <c r="M177" s="779"/>
      <c r="N177" s="810"/>
      <c r="O177" s="779"/>
      <c r="P177" s="785"/>
      <c r="Q177" s="788"/>
      <c r="R177" s="160" t="s">
        <v>945</v>
      </c>
      <c r="S177" s="161"/>
      <c r="T177" s="161"/>
      <c r="U177" s="782"/>
      <c r="V177" s="781"/>
      <c r="W177" s="808"/>
      <c r="X177" s="809"/>
      <c r="Y177" s="807"/>
      <c r="Z177" s="806"/>
      <c r="AA177" s="800"/>
      <c r="AB177" s="806"/>
      <c r="AC177" s="803"/>
      <c r="AD177" s="807"/>
      <c r="AE177" s="797"/>
      <c r="AF177" s="806"/>
      <c r="AG177" s="806"/>
      <c r="AH177" s="781"/>
      <c r="AI177" s="792"/>
      <c r="AJ177" s="792"/>
      <c r="AK177" s="156"/>
      <c r="AL177" s="782"/>
      <c r="AM177" s="781"/>
      <c r="AN177" s="808"/>
      <c r="AO177" s="779"/>
      <c r="AP177" s="811"/>
      <c r="AQ177" s="811"/>
      <c r="AR177" s="811"/>
      <c r="AS177" s="811"/>
      <c r="AT177" s="811"/>
      <c r="AU177" s="779"/>
      <c r="AV177" s="811"/>
      <c r="AW177" s="811"/>
      <c r="AX177" s="811"/>
      <c r="AY177" s="811"/>
      <c r="AZ177" s="811"/>
      <c r="BA177" s="811"/>
      <c r="BB177" s="811"/>
      <c r="BC177" s="811"/>
      <c r="BD177" s="811"/>
      <c r="BE177" s="811"/>
      <c r="BF177" s="811"/>
      <c r="BG177" s="811"/>
      <c r="BH177" s="811"/>
      <c r="BI177" s="811"/>
      <c r="BJ177" s="811"/>
      <c r="BK177" s="811"/>
      <c r="BL177" s="811"/>
      <c r="BM177" s="811"/>
    </row>
    <row r="178" spans="1:65" s="163" customFormat="1" ht="5.25" customHeight="1" x14ac:dyDescent="0.25">
      <c r="A178" s="779"/>
      <c r="B178" s="779"/>
      <c r="C178" s="779"/>
      <c r="D178" s="779"/>
      <c r="E178" s="779"/>
      <c r="F178" s="779"/>
      <c r="G178" s="779"/>
      <c r="H178" s="779"/>
      <c r="I178" s="779"/>
      <c r="J178" s="779"/>
      <c r="K178" s="779"/>
      <c r="L178" s="779"/>
      <c r="M178" s="779"/>
      <c r="N178" s="810"/>
      <c r="O178" s="779"/>
      <c r="P178" s="785"/>
      <c r="Q178" s="788"/>
      <c r="R178" s="160" t="s">
        <v>946</v>
      </c>
      <c r="S178" s="161"/>
      <c r="T178" s="161"/>
      <c r="U178" s="782"/>
      <c r="V178" s="781"/>
      <c r="W178" s="808"/>
      <c r="X178" s="809"/>
      <c r="Y178" s="807"/>
      <c r="Z178" s="806"/>
      <c r="AA178" s="800"/>
      <c r="AB178" s="806"/>
      <c r="AC178" s="803"/>
      <c r="AD178" s="807"/>
      <c r="AE178" s="797"/>
      <c r="AF178" s="806"/>
      <c r="AG178" s="806"/>
      <c r="AH178" s="781"/>
      <c r="AI178" s="792"/>
      <c r="AJ178" s="792"/>
      <c r="AK178" s="156"/>
      <c r="AL178" s="782"/>
      <c r="AM178" s="781"/>
      <c r="AN178" s="808"/>
      <c r="AO178" s="779"/>
      <c r="AP178" s="811"/>
      <c r="AQ178" s="811"/>
      <c r="AR178" s="811"/>
      <c r="AS178" s="811"/>
      <c r="AT178" s="811"/>
      <c r="AU178" s="779"/>
      <c r="AV178" s="811"/>
      <c r="AW178" s="811"/>
      <c r="AX178" s="811"/>
      <c r="AY178" s="811"/>
      <c r="AZ178" s="811"/>
      <c r="BA178" s="811"/>
      <c r="BB178" s="811"/>
      <c r="BC178" s="811"/>
      <c r="BD178" s="811"/>
      <c r="BE178" s="811"/>
      <c r="BF178" s="811"/>
      <c r="BG178" s="811"/>
      <c r="BH178" s="811"/>
      <c r="BI178" s="811"/>
      <c r="BJ178" s="811"/>
      <c r="BK178" s="811"/>
      <c r="BL178" s="811"/>
      <c r="BM178" s="811"/>
    </row>
    <row r="179" spans="1:65" s="163" customFormat="1" ht="5.25" customHeight="1" x14ac:dyDescent="0.25">
      <c r="A179" s="779"/>
      <c r="B179" s="779"/>
      <c r="C179" s="779"/>
      <c r="D179" s="779"/>
      <c r="E179" s="779"/>
      <c r="F179" s="779"/>
      <c r="G179" s="779"/>
      <c r="H179" s="779"/>
      <c r="I179" s="779"/>
      <c r="J179" s="779"/>
      <c r="K179" s="779"/>
      <c r="L179" s="779"/>
      <c r="M179" s="779"/>
      <c r="N179" s="810"/>
      <c r="O179" s="779"/>
      <c r="P179" s="785"/>
      <c r="Q179" s="788"/>
      <c r="R179" s="160" t="s">
        <v>947</v>
      </c>
      <c r="S179" s="161"/>
      <c r="T179" s="161"/>
      <c r="U179" s="782"/>
      <c r="V179" s="781"/>
      <c r="W179" s="808"/>
      <c r="X179" s="809"/>
      <c r="Y179" s="807"/>
      <c r="Z179" s="806"/>
      <c r="AA179" s="800"/>
      <c r="AB179" s="806"/>
      <c r="AC179" s="803"/>
      <c r="AD179" s="807"/>
      <c r="AE179" s="797"/>
      <c r="AF179" s="806"/>
      <c r="AG179" s="806"/>
      <c r="AH179" s="781"/>
      <c r="AI179" s="792"/>
      <c r="AJ179" s="792"/>
      <c r="AK179" s="156"/>
      <c r="AL179" s="782"/>
      <c r="AM179" s="781"/>
      <c r="AN179" s="808"/>
      <c r="AO179" s="779"/>
      <c r="AP179" s="811"/>
      <c r="AQ179" s="811"/>
      <c r="AR179" s="811"/>
      <c r="AS179" s="811"/>
      <c r="AT179" s="811"/>
      <c r="AU179" s="779"/>
      <c r="AV179" s="811"/>
      <c r="AW179" s="811"/>
      <c r="AX179" s="811"/>
      <c r="AY179" s="811"/>
      <c r="AZ179" s="811"/>
      <c r="BA179" s="811"/>
      <c r="BB179" s="811"/>
      <c r="BC179" s="811"/>
      <c r="BD179" s="811"/>
      <c r="BE179" s="811"/>
      <c r="BF179" s="811"/>
      <c r="BG179" s="811"/>
      <c r="BH179" s="811"/>
      <c r="BI179" s="811"/>
      <c r="BJ179" s="811"/>
      <c r="BK179" s="811"/>
      <c r="BL179" s="811"/>
      <c r="BM179" s="811"/>
    </row>
    <row r="180" spans="1:65" s="163" customFormat="1" ht="5.25" customHeight="1" x14ac:dyDescent="0.25">
      <c r="A180" s="779"/>
      <c r="B180" s="779"/>
      <c r="C180" s="779"/>
      <c r="D180" s="779"/>
      <c r="E180" s="779"/>
      <c r="F180" s="779"/>
      <c r="G180" s="779"/>
      <c r="H180" s="779"/>
      <c r="I180" s="779"/>
      <c r="J180" s="779"/>
      <c r="K180" s="779"/>
      <c r="L180" s="779"/>
      <c r="M180" s="779"/>
      <c r="N180" s="810"/>
      <c r="O180" s="779"/>
      <c r="P180" s="785"/>
      <c r="Q180" s="788"/>
      <c r="R180" s="160" t="s">
        <v>948</v>
      </c>
      <c r="S180" s="161"/>
      <c r="T180" s="161"/>
      <c r="U180" s="782"/>
      <c r="V180" s="781"/>
      <c r="W180" s="808"/>
      <c r="X180" s="809"/>
      <c r="Y180" s="807"/>
      <c r="Z180" s="806"/>
      <c r="AA180" s="800"/>
      <c r="AB180" s="806"/>
      <c r="AC180" s="803"/>
      <c r="AD180" s="807"/>
      <c r="AE180" s="797"/>
      <c r="AF180" s="806"/>
      <c r="AG180" s="806"/>
      <c r="AH180" s="781"/>
      <c r="AI180" s="792"/>
      <c r="AJ180" s="792"/>
      <c r="AK180" s="156"/>
      <c r="AL180" s="782"/>
      <c r="AM180" s="781"/>
      <c r="AN180" s="808"/>
      <c r="AO180" s="779"/>
      <c r="AP180" s="811"/>
      <c r="AQ180" s="811"/>
      <c r="AR180" s="811"/>
      <c r="AS180" s="811"/>
      <c r="AT180" s="811"/>
      <c r="AU180" s="779"/>
      <c r="AV180" s="811"/>
      <c r="AW180" s="811"/>
      <c r="AX180" s="811"/>
      <c r="AY180" s="811"/>
      <c r="AZ180" s="811"/>
      <c r="BA180" s="811"/>
      <c r="BB180" s="811"/>
      <c r="BC180" s="811"/>
      <c r="BD180" s="811"/>
      <c r="BE180" s="811"/>
      <c r="BF180" s="811"/>
      <c r="BG180" s="811"/>
      <c r="BH180" s="811"/>
      <c r="BI180" s="811"/>
      <c r="BJ180" s="811"/>
      <c r="BK180" s="811"/>
      <c r="BL180" s="811"/>
      <c r="BM180" s="811"/>
    </row>
    <row r="181" spans="1:65" s="163" customFormat="1" ht="5.25" customHeight="1" x14ac:dyDescent="0.25">
      <c r="A181" s="779"/>
      <c r="B181" s="779"/>
      <c r="C181" s="779"/>
      <c r="D181" s="779"/>
      <c r="E181" s="779"/>
      <c r="F181" s="779"/>
      <c r="G181" s="779"/>
      <c r="H181" s="779"/>
      <c r="I181" s="779"/>
      <c r="J181" s="779"/>
      <c r="K181" s="779"/>
      <c r="L181" s="779"/>
      <c r="M181" s="779"/>
      <c r="N181" s="810"/>
      <c r="O181" s="779"/>
      <c r="P181" s="785"/>
      <c r="Q181" s="788"/>
      <c r="R181" s="160" t="s">
        <v>1105</v>
      </c>
      <c r="S181" s="161"/>
      <c r="T181" s="161"/>
      <c r="U181" s="782"/>
      <c r="V181" s="781"/>
      <c r="W181" s="808"/>
      <c r="X181" s="809"/>
      <c r="Y181" s="807"/>
      <c r="Z181" s="806"/>
      <c r="AA181" s="800"/>
      <c r="AB181" s="806"/>
      <c r="AC181" s="803"/>
      <c r="AD181" s="807"/>
      <c r="AE181" s="797"/>
      <c r="AF181" s="806"/>
      <c r="AG181" s="806"/>
      <c r="AH181" s="781"/>
      <c r="AI181" s="792"/>
      <c r="AJ181" s="792"/>
      <c r="AK181" s="156"/>
      <c r="AL181" s="782"/>
      <c r="AM181" s="781"/>
      <c r="AN181" s="808"/>
      <c r="AO181" s="779"/>
      <c r="AP181" s="811"/>
      <c r="AQ181" s="811"/>
      <c r="AR181" s="811"/>
      <c r="AS181" s="811"/>
      <c r="AT181" s="811"/>
      <c r="AU181" s="779"/>
      <c r="AV181" s="811"/>
      <c r="AW181" s="811"/>
      <c r="AX181" s="811"/>
      <c r="AY181" s="811"/>
      <c r="AZ181" s="811"/>
      <c r="BA181" s="811"/>
      <c r="BB181" s="811"/>
      <c r="BC181" s="811"/>
      <c r="BD181" s="811"/>
      <c r="BE181" s="811"/>
      <c r="BF181" s="811"/>
      <c r="BG181" s="811"/>
      <c r="BH181" s="811"/>
      <c r="BI181" s="811"/>
      <c r="BJ181" s="811"/>
      <c r="BK181" s="811"/>
      <c r="BL181" s="811"/>
      <c r="BM181" s="811"/>
    </row>
    <row r="182" spans="1:65" s="163" customFormat="1" ht="5.25" customHeight="1" x14ac:dyDescent="0.25">
      <c r="A182" s="779"/>
      <c r="B182" s="779"/>
      <c r="C182" s="779"/>
      <c r="D182" s="779"/>
      <c r="E182" s="779"/>
      <c r="F182" s="779"/>
      <c r="G182" s="779"/>
      <c r="H182" s="779"/>
      <c r="I182" s="779"/>
      <c r="J182" s="779"/>
      <c r="K182" s="779"/>
      <c r="L182" s="779"/>
      <c r="M182" s="779"/>
      <c r="N182" s="810"/>
      <c r="O182" s="779"/>
      <c r="P182" s="785"/>
      <c r="Q182" s="788"/>
      <c r="R182" s="160" t="s">
        <v>950</v>
      </c>
      <c r="S182" s="161"/>
      <c r="T182" s="161"/>
      <c r="U182" s="782"/>
      <c r="V182" s="781"/>
      <c r="W182" s="808"/>
      <c r="X182" s="809"/>
      <c r="Y182" s="807"/>
      <c r="Z182" s="806"/>
      <c r="AA182" s="800"/>
      <c r="AB182" s="806"/>
      <c r="AC182" s="803"/>
      <c r="AD182" s="807"/>
      <c r="AE182" s="797"/>
      <c r="AF182" s="806"/>
      <c r="AG182" s="806"/>
      <c r="AH182" s="781"/>
      <c r="AI182" s="792"/>
      <c r="AJ182" s="792"/>
      <c r="AK182" s="156"/>
      <c r="AL182" s="782"/>
      <c r="AM182" s="781"/>
      <c r="AN182" s="808"/>
      <c r="AO182" s="779"/>
      <c r="AP182" s="811"/>
      <c r="AQ182" s="811"/>
      <c r="AR182" s="811"/>
      <c r="AS182" s="811"/>
      <c r="AT182" s="811"/>
      <c r="AU182" s="779"/>
      <c r="AV182" s="811"/>
      <c r="AW182" s="811"/>
      <c r="AX182" s="811"/>
      <c r="AY182" s="811"/>
      <c r="AZ182" s="811"/>
      <c r="BA182" s="811"/>
      <c r="BB182" s="811"/>
      <c r="BC182" s="811"/>
      <c r="BD182" s="811"/>
      <c r="BE182" s="811"/>
      <c r="BF182" s="811"/>
      <c r="BG182" s="811"/>
      <c r="BH182" s="811"/>
      <c r="BI182" s="811"/>
      <c r="BJ182" s="811"/>
      <c r="BK182" s="811"/>
      <c r="BL182" s="811"/>
      <c r="BM182" s="811"/>
    </row>
    <row r="183" spans="1:65" s="163" customFormat="1" ht="5.25" customHeight="1" x14ac:dyDescent="0.25">
      <c r="A183" s="779"/>
      <c r="B183" s="779"/>
      <c r="C183" s="779"/>
      <c r="D183" s="779"/>
      <c r="E183" s="779"/>
      <c r="F183" s="779"/>
      <c r="G183" s="779"/>
      <c r="H183" s="779"/>
      <c r="I183" s="779"/>
      <c r="J183" s="779"/>
      <c r="K183" s="779"/>
      <c r="L183" s="779"/>
      <c r="M183" s="779"/>
      <c r="N183" s="810"/>
      <c r="O183" s="779"/>
      <c r="P183" s="785"/>
      <c r="Q183" s="788"/>
      <c r="R183" s="160" t="s">
        <v>951</v>
      </c>
      <c r="S183" s="161"/>
      <c r="T183" s="161"/>
      <c r="U183" s="782"/>
      <c r="V183" s="781"/>
      <c r="W183" s="808"/>
      <c r="X183" s="809"/>
      <c r="Y183" s="807"/>
      <c r="Z183" s="806"/>
      <c r="AA183" s="800"/>
      <c r="AB183" s="806"/>
      <c r="AC183" s="803"/>
      <c r="AD183" s="807"/>
      <c r="AE183" s="797"/>
      <c r="AF183" s="806"/>
      <c r="AG183" s="806"/>
      <c r="AH183" s="781"/>
      <c r="AI183" s="792"/>
      <c r="AJ183" s="792"/>
      <c r="AK183" s="156"/>
      <c r="AL183" s="782"/>
      <c r="AM183" s="781"/>
      <c r="AN183" s="808"/>
      <c r="AO183" s="779"/>
      <c r="AP183" s="811"/>
      <c r="AQ183" s="811"/>
      <c r="AR183" s="811"/>
      <c r="AS183" s="811"/>
      <c r="AT183" s="811"/>
      <c r="AU183" s="779"/>
      <c r="AV183" s="811"/>
      <c r="AW183" s="811"/>
      <c r="AX183" s="811"/>
      <c r="AY183" s="811"/>
      <c r="AZ183" s="811"/>
      <c r="BA183" s="811"/>
      <c r="BB183" s="811"/>
      <c r="BC183" s="811"/>
      <c r="BD183" s="811"/>
      <c r="BE183" s="811"/>
      <c r="BF183" s="811"/>
      <c r="BG183" s="811"/>
      <c r="BH183" s="811"/>
      <c r="BI183" s="811"/>
      <c r="BJ183" s="811"/>
      <c r="BK183" s="811"/>
      <c r="BL183" s="811"/>
      <c r="BM183" s="811"/>
    </row>
    <row r="184" spans="1:65" s="163" customFormat="1" ht="5.25" customHeight="1" x14ac:dyDescent="0.25">
      <c r="A184" s="779"/>
      <c r="B184" s="779"/>
      <c r="C184" s="779"/>
      <c r="D184" s="779"/>
      <c r="E184" s="779"/>
      <c r="F184" s="779"/>
      <c r="G184" s="779"/>
      <c r="H184" s="779"/>
      <c r="I184" s="779"/>
      <c r="J184" s="779"/>
      <c r="K184" s="779"/>
      <c r="L184" s="779"/>
      <c r="M184" s="779"/>
      <c r="N184" s="810"/>
      <c r="O184" s="779"/>
      <c r="P184" s="785"/>
      <c r="Q184" s="788"/>
      <c r="R184" s="160" t="s">
        <v>952</v>
      </c>
      <c r="S184" s="161"/>
      <c r="T184" s="161"/>
      <c r="U184" s="782"/>
      <c r="V184" s="781"/>
      <c r="W184" s="808"/>
      <c r="X184" s="809"/>
      <c r="Y184" s="807"/>
      <c r="Z184" s="806"/>
      <c r="AA184" s="800"/>
      <c r="AB184" s="806"/>
      <c r="AC184" s="803"/>
      <c r="AD184" s="807"/>
      <c r="AE184" s="797"/>
      <c r="AF184" s="806"/>
      <c r="AG184" s="806"/>
      <c r="AH184" s="781"/>
      <c r="AI184" s="792"/>
      <c r="AJ184" s="792"/>
      <c r="AK184" s="156"/>
      <c r="AL184" s="782"/>
      <c r="AM184" s="781"/>
      <c r="AN184" s="808"/>
      <c r="AO184" s="779"/>
      <c r="AP184" s="811"/>
      <c r="AQ184" s="811"/>
      <c r="AR184" s="811"/>
      <c r="AS184" s="811"/>
      <c r="AT184" s="811"/>
      <c r="AU184" s="779"/>
      <c r="AV184" s="811"/>
      <c r="AW184" s="811"/>
      <c r="AX184" s="811"/>
      <c r="AY184" s="811"/>
      <c r="AZ184" s="811"/>
      <c r="BA184" s="811"/>
      <c r="BB184" s="811"/>
      <c r="BC184" s="811"/>
      <c r="BD184" s="811"/>
      <c r="BE184" s="811"/>
      <c r="BF184" s="811"/>
      <c r="BG184" s="811"/>
      <c r="BH184" s="811"/>
      <c r="BI184" s="811"/>
      <c r="BJ184" s="811"/>
      <c r="BK184" s="811"/>
      <c r="BL184" s="811"/>
      <c r="BM184" s="811"/>
    </row>
    <row r="185" spans="1:65" s="163" customFormat="1" ht="5.25" customHeight="1" x14ac:dyDescent="0.25">
      <c r="A185" s="779"/>
      <c r="B185" s="779"/>
      <c r="C185" s="779"/>
      <c r="D185" s="779"/>
      <c r="E185" s="779"/>
      <c r="F185" s="779"/>
      <c r="G185" s="779"/>
      <c r="H185" s="779"/>
      <c r="I185" s="779"/>
      <c r="J185" s="779"/>
      <c r="K185" s="779"/>
      <c r="L185" s="779"/>
      <c r="M185" s="779"/>
      <c r="N185" s="810"/>
      <c r="O185" s="779"/>
      <c r="P185" s="785"/>
      <c r="Q185" s="788"/>
      <c r="R185" s="160" t="s">
        <v>953</v>
      </c>
      <c r="S185" s="161"/>
      <c r="T185" s="161"/>
      <c r="U185" s="782"/>
      <c r="V185" s="781"/>
      <c r="W185" s="808"/>
      <c r="X185" s="809"/>
      <c r="Y185" s="807"/>
      <c r="Z185" s="806"/>
      <c r="AA185" s="800"/>
      <c r="AB185" s="806"/>
      <c r="AC185" s="803"/>
      <c r="AD185" s="807"/>
      <c r="AE185" s="797"/>
      <c r="AF185" s="806"/>
      <c r="AG185" s="806"/>
      <c r="AH185" s="781"/>
      <c r="AI185" s="792"/>
      <c r="AJ185" s="792"/>
      <c r="AK185" s="156"/>
      <c r="AL185" s="782"/>
      <c r="AM185" s="781"/>
      <c r="AN185" s="808"/>
      <c r="AO185" s="779"/>
      <c r="AP185" s="811"/>
      <c r="AQ185" s="811"/>
      <c r="AR185" s="811"/>
      <c r="AS185" s="811"/>
      <c r="AT185" s="811"/>
      <c r="AU185" s="779"/>
      <c r="AV185" s="811"/>
      <c r="AW185" s="811"/>
      <c r="AX185" s="811"/>
      <c r="AY185" s="811"/>
      <c r="AZ185" s="811"/>
      <c r="BA185" s="811"/>
      <c r="BB185" s="811"/>
      <c r="BC185" s="811"/>
      <c r="BD185" s="811"/>
      <c r="BE185" s="811"/>
      <c r="BF185" s="811"/>
      <c r="BG185" s="811"/>
      <c r="BH185" s="811"/>
      <c r="BI185" s="811"/>
      <c r="BJ185" s="811"/>
      <c r="BK185" s="811"/>
      <c r="BL185" s="811"/>
      <c r="BM185" s="811"/>
    </row>
    <row r="186" spans="1:65" s="163" customFormat="1" x14ac:dyDescent="0.25">
      <c r="A186" s="779"/>
      <c r="B186" s="779"/>
      <c r="C186" s="779"/>
      <c r="D186" s="779"/>
      <c r="E186" s="779"/>
      <c r="F186" s="779"/>
      <c r="G186" s="779"/>
      <c r="H186" s="779"/>
      <c r="I186" s="779"/>
      <c r="J186" s="779"/>
      <c r="K186" s="779"/>
      <c r="L186" s="779"/>
      <c r="M186" s="779"/>
      <c r="N186" s="810"/>
      <c r="O186" s="779"/>
      <c r="P186" s="786"/>
      <c r="Q186" s="789"/>
      <c r="R186" s="164" t="s">
        <v>954</v>
      </c>
      <c r="S186" s="161">
        <f>COUNTA(S167:S185)</f>
        <v>0</v>
      </c>
      <c r="T186" s="161">
        <f>COUNTA(T167:T185)</f>
        <v>0</v>
      </c>
      <c r="U186" s="782"/>
      <c r="V186" s="781"/>
      <c r="W186" s="808"/>
      <c r="X186" s="809"/>
      <c r="Y186" s="807"/>
      <c r="Z186" s="806"/>
      <c r="AA186" s="801"/>
      <c r="AB186" s="806"/>
      <c r="AC186" s="804"/>
      <c r="AD186" s="807"/>
      <c r="AE186" s="797"/>
      <c r="AF186" s="806"/>
      <c r="AG186" s="806"/>
      <c r="AH186" s="781"/>
      <c r="AI186" s="793"/>
      <c r="AJ186" s="793"/>
      <c r="AK186" s="159"/>
      <c r="AL186" s="782"/>
      <c r="AM186" s="781"/>
      <c r="AN186" s="808"/>
      <c r="AO186" s="779"/>
      <c r="AP186" s="811"/>
      <c r="AQ186" s="811"/>
      <c r="AR186" s="811"/>
      <c r="AS186" s="811"/>
      <c r="AT186" s="811"/>
      <c r="AU186" s="779"/>
      <c r="AV186" s="811"/>
      <c r="AW186" s="811"/>
      <c r="AX186" s="811"/>
      <c r="AY186" s="811"/>
      <c r="AZ186" s="811"/>
      <c r="BA186" s="811"/>
      <c r="BB186" s="811"/>
      <c r="BC186" s="811"/>
      <c r="BD186" s="811"/>
      <c r="BE186" s="811"/>
      <c r="BF186" s="811"/>
      <c r="BG186" s="811"/>
      <c r="BH186" s="811"/>
      <c r="BI186" s="811"/>
      <c r="BJ186" s="811"/>
      <c r="BK186" s="811"/>
      <c r="BL186" s="811"/>
      <c r="BM186" s="811"/>
    </row>
    <row r="187" spans="1:65" s="163" customFormat="1" ht="5.25" customHeight="1" x14ac:dyDescent="0.25">
      <c r="A187" s="779">
        <v>6</v>
      </c>
      <c r="B187" s="779" t="s">
        <v>18</v>
      </c>
      <c r="C187" s="779" t="s">
        <v>1106</v>
      </c>
      <c r="D187" s="779"/>
      <c r="E187" s="779"/>
      <c r="F187" s="779" t="s">
        <v>1107</v>
      </c>
      <c r="G187" s="779" t="s">
        <v>898</v>
      </c>
      <c r="H187" s="779"/>
      <c r="I187" s="779"/>
      <c r="J187" s="779"/>
      <c r="K187" s="779"/>
      <c r="L187" s="779"/>
      <c r="M187" s="779"/>
      <c r="N187" s="810"/>
      <c r="O187" s="779"/>
      <c r="P187" s="784"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787">
        <f>IF(P187="Casi seguro",100%,IF(P187="Probable",80%,IF(P187="Posible",60%,IF(P187="Improbable",40%,IF(P187="Rara vez",20%,0)))))</f>
        <v>0</v>
      </c>
      <c r="R187" s="160" t="s">
        <v>904</v>
      </c>
      <c r="S187" s="161"/>
      <c r="T187" s="161"/>
      <c r="U187" s="782" t="str">
        <f>IF(S206&lt;=5,"Moderado",IF(S206&lt;=11,"Mayor","Catastrofico"))</f>
        <v>Moderado</v>
      </c>
      <c r="V187" s="781">
        <f>IF(U187=0,0,IF(U187="Moderado",60%,IF(U187="Mayor",80%,100%)))</f>
        <v>0.6</v>
      </c>
      <c r="W187" s="808" t="e">
        <v>#N/A</v>
      </c>
      <c r="X187" s="812" t="s">
        <v>1108</v>
      </c>
      <c r="Y187" s="782" t="str">
        <f>IF(Z187="Preventivo","X",IF(Z187="Detectivo","X","X "))</f>
        <v xml:space="preserve">X </v>
      </c>
      <c r="Z187" s="797"/>
      <c r="AA187" s="799" t="str">
        <f>IF(Z187="","",IF(Z187="Preventivo",25%,15%))</f>
        <v/>
      </c>
      <c r="AB187" s="797"/>
      <c r="AC187" s="799">
        <f>IF(AB187="Automatico",25%,15%)</f>
        <v>0.15</v>
      </c>
      <c r="AD187" s="781" t="e">
        <f>AA187+AC187</f>
        <v>#VALUE!</v>
      </c>
      <c r="AE187" s="797"/>
      <c r="AF187" s="797"/>
      <c r="AG187" s="797"/>
      <c r="AH187" s="781" t="e">
        <f>Q187-(Q187*AD187)</f>
        <v>#VALUE!</v>
      </c>
      <c r="AI187" s="791" t="e">
        <f>IF(AJ187=0,"Defina la frecuencia",IF(AJ187=20%,"Rara vez",IF(AJ187=40%,"Improbable",IF(AJ187=60%,"Posible",IF(AJ187=80%,"Probable","Casi seguro")))))</f>
        <v>#VALUE!</v>
      </c>
      <c r="AJ187" s="791" t="e">
        <f>IF(AH194&lt;20%,20%,IF(AH194&lt;40%,40%,IF(AH194&lt;60%,60%,IF(AH194&lt;80%,80%,100%))))</f>
        <v>#VALUE!</v>
      </c>
      <c r="AK187" s="162" t="e">
        <f>VALUE(AJ187)</f>
        <v>#VALUE!</v>
      </c>
      <c r="AL187" s="782" t="str">
        <f>U187</f>
        <v>Moderado</v>
      </c>
      <c r="AM187" s="781">
        <f>V187</f>
        <v>0.6</v>
      </c>
      <c r="AN187" s="808" t="e">
        <v>#VALUE!</v>
      </c>
      <c r="AO187" s="779"/>
      <c r="AP187" s="779" t="s">
        <v>1109</v>
      </c>
      <c r="AQ187" s="779"/>
      <c r="AR187" s="794"/>
      <c r="AS187" s="794"/>
      <c r="AT187" s="779"/>
      <c r="AU187" s="779"/>
      <c r="AV187" s="779"/>
      <c r="AW187" s="779"/>
      <c r="AX187" s="779"/>
      <c r="AY187" s="779"/>
      <c r="AZ187" s="779"/>
      <c r="BA187" s="805"/>
      <c r="BB187" s="779"/>
      <c r="BC187" s="779"/>
      <c r="BD187" s="779"/>
      <c r="BE187" s="779"/>
      <c r="BF187" s="779"/>
      <c r="BG187" s="805"/>
      <c r="BH187" s="779"/>
      <c r="BI187" s="779"/>
      <c r="BJ187" s="779"/>
      <c r="BK187" s="779"/>
      <c r="BL187" s="779"/>
      <c r="BM187" s="805"/>
    </row>
    <row r="188" spans="1:65" s="163" customFormat="1" ht="5.25" customHeight="1" x14ac:dyDescent="0.25">
      <c r="A188" s="779"/>
      <c r="B188" s="779"/>
      <c r="C188" s="779"/>
      <c r="D188" s="779"/>
      <c r="E188" s="779"/>
      <c r="F188" s="779"/>
      <c r="G188" s="779"/>
      <c r="H188" s="779"/>
      <c r="I188" s="779"/>
      <c r="J188" s="779"/>
      <c r="K188" s="779"/>
      <c r="L188" s="779"/>
      <c r="M188" s="779"/>
      <c r="N188" s="810"/>
      <c r="O188" s="779"/>
      <c r="P188" s="785"/>
      <c r="Q188" s="788"/>
      <c r="R188" s="160" t="s">
        <v>923</v>
      </c>
      <c r="S188" s="161"/>
      <c r="T188" s="161"/>
      <c r="U188" s="782"/>
      <c r="V188" s="781"/>
      <c r="W188" s="808"/>
      <c r="X188" s="812"/>
      <c r="Y188" s="782"/>
      <c r="Z188" s="806"/>
      <c r="AA188" s="800"/>
      <c r="AB188" s="806"/>
      <c r="AC188" s="800"/>
      <c r="AD188" s="807"/>
      <c r="AE188" s="806"/>
      <c r="AF188" s="806"/>
      <c r="AG188" s="806"/>
      <c r="AH188" s="781"/>
      <c r="AI188" s="792"/>
      <c r="AJ188" s="792"/>
      <c r="AK188" s="156"/>
      <c r="AL188" s="782"/>
      <c r="AM188" s="781"/>
      <c r="AN188" s="808"/>
      <c r="AO188" s="779"/>
      <c r="AP188" s="779"/>
      <c r="AQ188" s="811"/>
      <c r="AR188" s="811"/>
      <c r="AS188" s="811"/>
      <c r="AT188" s="811"/>
      <c r="AU188" s="779"/>
      <c r="AV188" s="779"/>
      <c r="AW188" s="779"/>
      <c r="AX188" s="779"/>
      <c r="AY188" s="811"/>
      <c r="AZ188" s="811"/>
      <c r="BA188" s="811"/>
      <c r="BB188" s="779"/>
      <c r="BC188" s="779"/>
      <c r="BD188" s="779"/>
      <c r="BE188" s="811"/>
      <c r="BF188" s="811"/>
      <c r="BG188" s="811"/>
      <c r="BH188" s="779"/>
      <c r="BI188" s="779"/>
      <c r="BJ188" s="779"/>
      <c r="BK188" s="811"/>
      <c r="BL188" s="811"/>
      <c r="BM188" s="811"/>
    </row>
    <row r="189" spans="1:65" s="163" customFormat="1" ht="5.25" customHeight="1" x14ac:dyDescent="0.25">
      <c r="A189" s="779"/>
      <c r="B189" s="779"/>
      <c r="C189" s="779"/>
      <c r="D189" s="779"/>
      <c r="E189" s="779"/>
      <c r="F189" s="779"/>
      <c r="G189" s="779"/>
      <c r="H189" s="779"/>
      <c r="I189" s="779"/>
      <c r="J189" s="779"/>
      <c r="K189" s="779"/>
      <c r="L189" s="779"/>
      <c r="M189" s="779"/>
      <c r="N189" s="810"/>
      <c r="O189" s="779"/>
      <c r="P189" s="785"/>
      <c r="Q189" s="788"/>
      <c r="R189" s="160" t="s">
        <v>924</v>
      </c>
      <c r="S189" s="161"/>
      <c r="T189" s="161"/>
      <c r="U189" s="782"/>
      <c r="V189" s="781"/>
      <c r="W189" s="808"/>
      <c r="X189" s="812"/>
      <c r="Y189" s="782"/>
      <c r="Z189" s="806"/>
      <c r="AA189" s="800"/>
      <c r="AB189" s="806"/>
      <c r="AC189" s="800"/>
      <c r="AD189" s="807"/>
      <c r="AE189" s="806"/>
      <c r="AF189" s="806"/>
      <c r="AG189" s="806"/>
      <c r="AH189" s="781"/>
      <c r="AI189" s="792"/>
      <c r="AJ189" s="792"/>
      <c r="AK189" s="156"/>
      <c r="AL189" s="782"/>
      <c r="AM189" s="781"/>
      <c r="AN189" s="808"/>
      <c r="AO189" s="779"/>
      <c r="AP189" s="779"/>
      <c r="AQ189" s="811"/>
      <c r="AR189" s="811"/>
      <c r="AS189" s="811"/>
      <c r="AT189" s="811"/>
      <c r="AU189" s="779"/>
      <c r="AV189" s="779"/>
      <c r="AW189" s="779"/>
      <c r="AX189" s="779"/>
      <c r="AY189" s="811"/>
      <c r="AZ189" s="811"/>
      <c r="BA189" s="811"/>
      <c r="BB189" s="779"/>
      <c r="BC189" s="779"/>
      <c r="BD189" s="779"/>
      <c r="BE189" s="811"/>
      <c r="BF189" s="811"/>
      <c r="BG189" s="811"/>
      <c r="BH189" s="779"/>
      <c r="BI189" s="779"/>
      <c r="BJ189" s="779"/>
      <c r="BK189" s="811"/>
      <c r="BL189" s="811"/>
      <c r="BM189" s="811"/>
    </row>
    <row r="190" spans="1:65" s="163" customFormat="1" ht="5.25" customHeight="1" x14ac:dyDescent="0.25">
      <c r="A190" s="779"/>
      <c r="B190" s="779"/>
      <c r="C190" s="779"/>
      <c r="D190" s="779"/>
      <c r="E190" s="779"/>
      <c r="F190" s="779"/>
      <c r="G190" s="779"/>
      <c r="H190" s="779"/>
      <c r="I190" s="779"/>
      <c r="J190" s="779"/>
      <c r="K190" s="779"/>
      <c r="L190" s="779"/>
      <c r="M190" s="779"/>
      <c r="N190" s="810"/>
      <c r="O190" s="779"/>
      <c r="P190" s="785"/>
      <c r="Q190" s="788"/>
      <c r="R190" s="160" t="s">
        <v>925</v>
      </c>
      <c r="S190" s="161"/>
      <c r="T190" s="161"/>
      <c r="U190" s="782"/>
      <c r="V190" s="781"/>
      <c r="W190" s="808"/>
      <c r="X190" s="812"/>
      <c r="Y190" s="782"/>
      <c r="Z190" s="806"/>
      <c r="AA190" s="800"/>
      <c r="AB190" s="806"/>
      <c r="AC190" s="800"/>
      <c r="AD190" s="807"/>
      <c r="AE190" s="806"/>
      <c r="AF190" s="806"/>
      <c r="AG190" s="806"/>
      <c r="AH190" s="781"/>
      <c r="AI190" s="792"/>
      <c r="AJ190" s="792"/>
      <c r="AK190" s="156"/>
      <c r="AL190" s="782"/>
      <c r="AM190" s="781"/>
      <c r="AN190" s="808"/>
      <c r="AO190" s="779"/>
      <c r="AP190" s="779"/>
      <c r="AQ190" s="811"/>
      <c r="AR190" s="811"/>
      <c r="AS190" s="811"/>
      <c r="AT190" s="811"/>
      <c r="AU190" s="779"/>
      <c r="AV190" s="779"/>
      <c r="AW190" s="779"/>
      <c r="AX190" s="779"/>
      <c r="AY190" s="811"/>
      <c r="AZ190" s="811"/>
      <c r="BA190" s="811"/>
      <c r="BB190" s="779"/>
      <c r="BC190" s="779"/>
      <c r="BD190" s="779"/>
      <c r="BE190" s="811"/>
      <c r="BF190" s="811"/>
      <c r="BG190" s="811"/>
      <c r="BH190" s="779"/>
      <c r="BI190" s="779"/>
      <c r="BJ190" s="779"/>
      <c r="BK190" s="811"/>
      <c r="BL190" s="811"/>
      <c r="BM190" s="811"/>
    </row>
    <row r="191" spans="1:65" s="163" customFormat="1" ht="5.25" customHeight="1" x14ac:dyDescent="0.25">
      <c r="A191" s="779"/>
      <c r="B191" s="779"/>
      <c r="C191" s="779"/>
      <c r="D191" s="779"/>
      <c r="E191" s="779"/>
      <c r="F191" s="779"/>
      <c r="G191" s="779"/>
      <c r="H191" s="779"/>
      <c r="I191" s="779"/>
      <c r="J191" s="779"/>
      <c r="K191" s="779"/>
      <c r="L191" s="779"/>
      <c r="M191" s="779"/>
      <c r="N191" s="810"/>
      <c r="O191" s="779"/>
      <c r="P191" s="785"/>
      <c r="Q191" s="788"/>
      <c r="R191" s="160" t="s">
        <v>926</v>
      </c>
      <c r="S191" s="161"/>
      <c r="T191" s="161"/>
      <c r="U191" s="782"/>
      <c r="V191" s="781"/>
      <c r="W191" s="808"/>
      <c r="X191" s="812"/>
      <c r="Y191" s="782"/>
      <c r="Z191" s="806"/>
      <c r="AA191" s="800"/>
      <c r="AB191" s="806"/>
      <c r="AC191" s="800"/>
      <c r="AD191" s="807"/>
      <c r="AE191" s="806"/>
      <c r="AF191" s="806"/>
      <c r="AG191" s="806"/>
      <c r="AH191" s="781"/>
      <c r="AI191" s="792"/>
      <c r="AJ191" s="792"/>
      <c r="AK191" s="156"/>
      <c r="AL191" s="782"/>
      <c r="AM191" s="781"/>
      <c r="AN191" s="808"/>
      <c r="AO191" s="779"/>
      <c r="AP191" s="779"/>
      <c r="AQ191" s="811"/>
      <c r="AR191" s="811"/>
      <c r="AS191" s="811"/>
      <c r="AT191" s="811"/>
      <c r="AU191" s="779"/>
      <c r="AV191" s="779"/>
      <c r="AW191" s="779"/>
      <c r="AX191" s="779"/>
      <c r="AY191" s="811"/>
      <c r="AZ191" s="811"/>
      <c r="BA191" s="811"/>
      <c r="BB191" s="779"/>
      <c r="BC191" s="779"/>
      <c r="BD191" s="779"/>
      <c r="BE191" s="811"/>
      <c r="BF191" s="811"/>
      <c r="BG191" s="811"/>
      <c r="BH191" s="779"/>
      <c r="BI191" s="779"/>
      <c r="BJ191" s="779"/>
      <c r="BK191" s="811"/>
      <c r="BL191" s="811"/>
      <c r="BM191" s="811"/>
    </row>
    <row r="192" spans="1:65" s="163" customFormat="1" ht="5.25" customHeight="1" x14ac:dyDescent="0.25">
      <c r="A192" s="779"/>
      <c r="B192" s="779"/>
      <c r="C192" s="779"/>
      <c r="D192" s="779"/>
      <c r="E192" s="779"/>
      <c r="F192" s="779"/>
      <c r="G192" s="779"/>
      <c r="H192" s="779"/>
      <c r="I192" s="779"/>
      <c r="J192" s="779"/>
      <c r="K192" s="779"/>
      <c r="L192" s="779"/>
      <c r="M192" s="779"/>
      <c r="N192" s="810"/>
      <c r="O192" s="779"/>
      <c r="P192" s="785"/>
      <c r="Q192" s="788"/>
      <c r="R192" s="160" t="s">
        <v>927</v>
      </c>
      <c r="S192" s="161"/>
      <c r="T192" s="161"/>
      <c r="U192" s="782"/>
      <c r="V192" s="781"/>
      <c r="W192" s="808"/>
      <c r="X192" s="812"/>
      <c r="Y192" s="782"/>
      <c r="Z192" s="806"/>
      <c r="AA192" s="800"/>
      <c r="AB192" s="806"/>
      <c r="AC192" s="800"/>
      <c r="AD192" s="807"/>
      <c r="AE192" s="806"/>
      <c r="AF192" s="806"/>
      <c r="AG192" s="806"/>
      <c r="AH192" s="781"/>
      <c r="AI192" s="792"/>
      <c r="AJ192" s="792"/>
      <c r="AK192" s="156"/>
      <c r="AL192" s="782"/>
      <c r="AM192" s="781"/>
      <c r="AN192" s="808"/>
      <c r="AO192" s="779"/>
      <c r="AP192" s="779"/>
      <c r="AQ192" s="811"/>
      <c r="AR192" s="811"/>
      <c r="AS192" s="811"/>
      <c r="AT192" s="811"/>
      <c r="AU192" s="779"/>
      <c r="AV192" s="779"/>
      <c r="AW192" s="779"/>
      <c r="AX192" s="779"/>
      <c r="AY192" s="811"/>
      <c r="AZ192" s="811"/>
      <c r="BA192" s="811"/>
      <c r="BB192" s="779"/>
      <c r="BC192" s="779"/>
      <c r="BD192" s="779"/>
      <c r="BE192" s="811"/>
      <c r="BF192" s="811"/>
      <c r="BG192" s="811"/>
      <c r="BH192" s="779"/>
      <c r="BI192" s="779"/>
      <c r="BJ192" s="779"/>
      <c r="BK192" s="811"/>
      <c r="BL192" s="811"/>
      <c r="BM192" s="811"/>
    </row>
    <row r="193" spans="1:65" s="163" customFormat="1" ht="5.25" customHeight="1" x14ac:dyDescent="0.25">
      <c r="A193" s="779"/>
      <c r="B193" s="779"/>
      <c r="C193" s="779"/>
      <c r="D193" s="779"/>
      <c r="E193" s="779"/>
      <c r="F193" s="779"/>
      <c r="G193" s="779"/>
      <c r="H193" s="779"/>
      <c r="I193" s="779"/>
      <c r="J193" s="779"/>
      <c r="K193" s="779"/>
      <c r="L193" s="779"/>
      <c r="M193" s="779"/>
      <c r="N193" s="810"/>
      <c r="O193" s="779"/>
      <c r="P193" s="785"/>
      <c r="Q193" s="788"/>
      <c r="R193" s="160" t="s">
        <v>928</v>
      </c>
      <c r="S193" s="161"/>
      <c r="T193" s="161"/>
      <c r="U193" s="782"/>
      <c r="V193" s="781"/>
      <c r="W193" s="808"/>
      <c r="X193" s="812"/>
      <c r="Y193" s="782"/>
      <c r="Z193" s="806"/>
      <c r="AA193" s="801"/>
      <c r="AB193" s="806"/>
      <c r="AC193" s="801"/>
      <c r="AD193" s="807"/>
      <c r="AE193" s="806"/>
      <c r="AF193" s="806"/>
      <c r="AG193" s="806"/>
      <c r="AH193" s="781"/>
      <c r="AI193" s="792"/>
      <c r="AJ193" s="792"/>
      <c r="AK193" s="156"/>
      <c r="AL193" s="782"/>
      <c r="AM193" s="781"/>
      <c r="AN193" s="808"/>
      <c r="AO193" s="779"/>
      <c r="AP193" s="779"/>
      <c r="AQ193" s="811"/>
      <c r="AR193" s="811"/>
      <c r="AS193" s="811"/>
      <c r="AT193" s="811"/>
      <c r="AU193" s="779"/>
      <c r="AV193" s="779"/>
      <c r="AW193" s="779"/>
      <c r="AX193" s="779"/>
      <c r="AY193" s="811"/>
      <c r="AZ193" s="811"/>
      <c r="BA193" s="811"/>
      <c r="BB193" s="779"/>
      <c r="BC193" s="779"/>
      <c r="BD193" s="779"/>
      <c r="BE193" s="811"/>
      <c r="BF193" s="811"/>
      <c r="BG193" s="811"/>
      <c r="BH193" s="779"/>
      <c r="BI193" s="779"/>
      <c r="BJ193" s="779"/>
      <c r="BK193" s="811"/>
      <c r="BL193" s="811"/>
      <c r="BM193" s="811"/>
    </row>
    <row r="194" spans="1:65" s="163" customFormat="1" ht="5.25" customHeight="1" x14ac:dyDescent="0.25">
      <c r="A194" s="779"/>
      <c r="B194" s="779"/>
      <c r="C194" s="779"/>
      <c r="D194" s="779"/>
      <c r="E194" s="779"/>
      <c r="F194" s="779"/>
      <c r="G194" s="779"/>
      <c r="H194" s="779"/>
      <c r="I194" s="779"/>
      <c r="J194" s="779"/>
      <c r="K194" s="779"/>
      <c r="L194" s="779"/>
      <c r="M194" s="779"/>
      <c r="N194" s="810"/>
      <c r="O194" s="779"/>
      <c r="P194" s="785"/>
      <c r="Q194" s="788"/>
      <c r="R194" s="160" t="s">
        <v>929</v>
      </c>
      <c r="S194" s="161"/>
      <c r="T194" s="161"/>
      <c r="U194" s="782"/>
      <c r="V194" s="781"/>
      <c r="W194" s="808"/>
      <c r="X194" s="809"/>
      <c r="Y194" s="782" t="str">
        <f>IF(Z194="Preventivo","X",IF(Z187="Detectivo","X","X "))</f>
        <v xml:space="preserve">X </v>
      </c>
      <c r="Z194" s="797" t="s">
        <v>1017</v>
      </c>
      <c r="AA194" s="799">
        <f>IF(Z194="","",IF(Z194="Preventivo",25%,15%))</f>
        <v>0.15</v>
      </c>
      <c r="AB194" s="797" t="s">
        <v>12</v>
      </c>
      <c r="AC194" s="802">
        <f>IF(AB194="Automatico",25%,15%)</f>
        <v>0.15</v>
      </c>
      <c r="AD194" s="781">
        <f>AA194+AC194</f>
        <v>0.3</v>
      </c>
      <c r="AE194" s="797"/>
      <c r="AF194" s="797"/>
      <c r="AG194" s="797"/>
      <c r="AH194" s="781" t="e">
        <f>AH187-(AH187*AD194)</f>
        <v>#VALUE!</v>
      </c>
      <c r="AI194" s="792"/>
      <c r="AJ194" s="792"/>
      <c r="AK194" s="156"/>
      <c r="AL194" s="782"/>
      <c r="AM194" s="781"/>
      <c r="AN194" s="808"/>
      <c r="AO194" s="779"/>
      <c r="AP194" s="779"/>
      <c r="AQ194" s="779"/>
      <c r="AR194" s="794"/>
      <c r="AS194" s="794"/>
      <c r="AT194" s="779"/>
      <c r="AU194" s="779"/>
      <c r="AV194" s="779"/>
      <c r="AW194" s="779"/>
      <c r="AX194" s="779"/>
      <c r="AY194" s="779"/>
      <c r="AZ194" s="779"/>
      <c r="BA194" s="805"/>
      <c r="BB194" s="779"/>
      <c r="BC194" s="779"/>
      <c r="BD194" s="779"/>
      <c r="BE194" s="779"/>
      <c r="BF194" s="779"/>
      <c r="BG194" s="805"/>
      <c r="BH194" s="779"/>
      <c r="BI194" s="779"/>
      <c r="BJ194" s="779"/>
      <c r="BK194" s="779"/>
      <c r="BL194" s="779"/>
      <c r="BM194" s="805"/>
    </row>
    <row r="195" spans="1:65" s="163" customFormat="1" ht="5.25" customHeight="1" x14ac:dyDescent="0.25">
      <c r="A195" s="779"/>
      <c r="B195" s="779"/>
      <c r="C195" s="779"/>
      <c r="D195" s="779"/>
      <c r="E195" s="779"/>
      <c r="F195" s="779"/>
      <c r="G195" s="779"/>
      <c r="H195" s="779"/>
      <c r="I195" s="779"/>
      <c r="J195" s="779"/>
      <c r="K195" s="779"/>
      <c r="L195" s="779"/>
      <c r="M195" s="779"/>
      <c r="N195" s="810"/>
      <c r="O195" s="779"/>
      <c r="P195" s="785"/>
      <c r="Q195" s="788"/>
      <c r="R195" s="160" t="s">
        <v>942</v>
      </c>
      <c r="S195" s="161"/>
      <c r="T195" s="161"/>
      <c r="U195" s="782"/>
      <c r="V195" s="781"/>
      <c r="W195" s="808"/>
      <c r="X195" s="809"/>
      <c r="Y195" s="807"/>
      <c r="Z195" s="806"/>
      <c r="AA195" s="800"/>
      <c r="AB195" s="806"/>
      <c r="AC195" s="803"/>
      <c r="AD195" s="807"/>
      <c r="AE195" s="797"/>
      <c r="AF195" s="806"/>
      <c r="AG195" s="806"/>
      <c r="AH195" s="781"/>
      <c r="AI195" s="792"/>
      <c r="AJ195" s="792"/>
      <c r="AK195" s="156"/>
      <c r="AL195" s="782"/>
      <c r="AM195" s="781"/>
      <c r="AN195" s="808"/>
      <c r="AO195" s="779"/>
      <c r="AP195" s="811"/>
      <c r="AQ195" s="811"/>
      <c r="AR195" s="811"/>
      <c r="AS195" s="811"/>
      <c r="AT195" s="811"/>
      <c r="AU195" s="779"/>
      <c r="AV195" s="811"/>
      <c r="AW195" s="811"/>
      <c r="AX195" s="811"/>
      <c r="AY195" s="811"/>
      <c r="AZ195" s="811"/>
      <c r="BA195" s="811"/>
      <c r="BB195" s="811"/>
      <c r="BC195" s="811"/>
      <c r="BD195" s="811"/>
      <c r="BE195" s="811"/>
      <c r="BF195" s="811"/>
      <c r="BG195" s="811"/>
      <c r="BH195" s="811"/>
      <c r="BI195" s="811"/>
      <c r="BJ195" s="811"/>
      <c r="BK195" s="811"/>
      <c r="BL195" s="811"/>
      <c r="BM195" s="811"/>
    </row>
    <row r="196" spans="1:65" s="163" customFormat="1" ht="5.25" customHeight="1" x14ac:dyDescent="0.25">
      <c r="A196" s="779"/>
      <c r="B196" s="779"/>
      <c r="C196" s="779"/>
      <c r="D196" s="779"/>
      <c r="E196" s="779"/>
      <c r="F196" s="779"/>
      <c r="G196" s="779"/>
      <c r="H196" s="779"/>
      <c r="I196" s="779"/>
      <c r="J196" s="779"/>
      <c r="K196" s="779"/>
      <c r="L196" s="779"/>
      <c r="M196" s="779"/>
      <c r="N196" s="810"/>
      <c r="O196" s="779"/>
      <c r="P196" s="785"/>
      <c r="Q196" s="788"/>
      <c r="R196" s="160" t="s">
        <v>943</v>
      </c>
      <c r="S196" s="161"/>
      <c r="T196" s="161"/>
      <c r="U196" s="782"/>
      <c r="V196" s="781"/>
      <c r="W196" s="808"/>
      <c r="X196" s="809"/>
      <c r="Y196" s="807"/>
      <c r="Z196" s="806"/>
      <c r="AA196" s="800"/>
      <c r="AB196" s="806"/>
      <c r="AC196" s="803"/>
      <c r="AD196" s="807"/>
      <c r="AE196" s="797"/>
      <c r="AF196" s="806"/>
      <c r="AG196" s="806"/>
      <c r="AH196" s="781"/>
      <c r="AI196" s="792"/>
      <c r="AJ196" s="792"/>
      <c r="AK196" s="156"/>
      <c r="AL196" s="782"/>
      <c r="AM196" s="781"/>
      <c r="AN196" s="808"/>
      <c r="AO196" s="779"/>
      <c r="AP196" s="811"/>
      <c r="AQ196" s="811"/>
      <c r="AR196" s="811"/>
      <c r="AS196" s="811"/>
      <c r="AT196" s="811"/>
      <c r="AU196" s="779"/>
      <c r="AV196" s="811"/>
      <c r="AW196" s="811"/>
      <c r="AX196" s="811"/>
      <c r="AY196" s="811"/>
      <c r="AZ196" s="811"/>
      <c r="BA196" s="811"/>
      <c r="BB196" s="811"/>
      <c r="BC196" s="811"/>
      <c r="BD196" s="811"/>
      <c r="BE196" s="811"/>
      <c r="BF196" s="811"/>
      <c r="BG196" s="811"/>
      <c r="BH196" s="811"/>
      <c r="BI196" s="811"/>
      <c r="BJ196" s="811"/>
      <c r="BK196" s="811"/>
      <c r="BL196" s="811"/>
      <c r="BM196" s="811"/>
    </row>
    <row r="197" spans="1:65" s="163" customFormat="1" ht="5.25" customHeight="1" x14ac:dyDescent="0.25">
      <c r="A197" s="779"/>
      <c r="B197" s="779"/>
      <c r="C197" s="779"/>
      <c r="D197" s="779"/>
      <c r="E197" s="779"/>
      <c r="F197" s="779"/>
      <c r="G197" s="779"/>
      <c r="H197" s="779"/>
      <c r="I197" s="779"/>
      <c r="J197" s="779"/>
      <c r="K197" s="779"/>
      <c r="L197" s="779"/>
      <c r="M197" s="779"/>
      <c r="N197" s="810"/>
      <c r="O197" s="779"/>
      <c r="P197" s="785"/>
      <c r="Q197" s="788"/>
      <c r="R197" s="160" t="s">
        <v>945</v>
      </c>
      <c r="S197" s="161"/>
      <c r="T197" s="161"/>
      <c r="U197" s="782"/>
      <c r="V197" s="781"/>
      <c r="W197" s="808"/>
      <c r="X197" s="809"/>
      <c r="Y197" s="807"/>
      <c r="Z197" s="806"/>
      <c r="AA197" s="800"/>
      <c r="AB197" s="806"/>
      <c r="AC197" s="803"/>
      <c r="AD197" s="807"/>
      <c r="AE197" s="797"/>
      <c r="AF197" s="806"/>
      <c r="AG197" s="806"/>
      <c r="AH197" s="781"/>
      <c r="AI197" s="792"/>
      <c r="AJ197" s="792"/>
      <c r="AK197" s="156"/>
      <c r="AL197" s="782"/>
      <c r="AM197" s="781"/>
      <c r="AN197" s="808"/>
      <c r="AO197" s="779"/>
      <c r="AP197" s="811"/>
      <c r="AQ197" s="811"/>
      <c r="AR197" s="811"/>
      <c r="AS197" s="811"/>
      <c r="AT197" s="811"/>
      <c r="AU197" s="779"/>
      <c r="AV197" s="811"/>
      <c r="AW197" s="811"/>
      <c r="AX197" s="811"/>
      <c r="AY197" s="811"/>
      <c r="AZ197" s="811"/>
      <c r="BA197" s="811"/>
      <c r="BB197" s="811"/>
      <c r="BC197" s="811"/>
      <c r="BD197" s="811"/>
      <c r="BE197" s="811"/>
      <c r="BF197" s="811"/>
      <c r="BG197" s="811"/>
      <c r="BH197" s="811"/>
      <c r="BI197" s="811"/>
      <c r="BJ197" s="811"/>
      <c r="BK197" s="811"/>
      <c r="BL197" s="811"/>
      <c r="BM197" s="811"/>
    </row>
    <row r="198" spans="1:65" s="163" customFormat="1" ht="5.25" customHeight="1" x14ac:dyDescent="0.25">
      <c r="A198" s="779"/>
      <c r="B198" s="779"/>
      <c r="C198" s="779"/>
      <c r="D198" s="779"/>
      <c r="E198" s="779"/>
      <c r="F198" s="779"/>
      <c r="G198" s="779"/>
      <c r="H198" s="779"/>
      <c r="I198" s="779"/>
      <c r="J198" s="779"/>
      <c r="K198" s="779"/>
      <c r="L198" s="779"/>
      <c r="M198" s="779"/>
      <c r="N198" s="810"/>
      <c r="O198" s="779"/>
      <c r="P198" s="785"/>
      <c r="Q198" s="788"/>
      <c r="R198" s="160" t="s">
        <v>946</v>
      </c>
      <c r="S198" s="161"/>
      <c r="T198" s="161"/>
      <c r="U198" s="782"/>
      <c r="V198" s="781"/>
      <c r="W198" s="808"/>
      <c r="X198" s="809"/>
      <c r="Y198" s="807"/>
      <c r="Z198" s="806"/>
      <c r="AA198" s="800"/>
      <c r="AB198" s="806"/>
      <c r="AC198" s="803"/>
      <c r="AD198" s="807"/>
      <c r="AE198" s="797"/>
      <c r="AF198" s="806"/>
      <c r="AG198" s="806"/>
      <c r="AH198" s="781"/>
      <c r="AI198" s="792"/>
      <c r="AJ198" s="792"/>
      <c r="AK198" s="156"/>
      <c r="AL198" s="782"/>
      <c r="AM198" s="781"/>
      <c r="AN198" s="808"/>
      <c r="AO198" s="779"/>
      <c r="AP198" s="811"/>
      <c r="AQ198" s="811"/>
      <c r="AR198" s="811"/>
      <c r="AS198" s="811"/>
      <c r="AT198" s="811"/>
      <c r="AU198" s="779"/>
      <c r="AV198" s="811"/>
      <c r="AW198" s="811"/>
      <c r="AX198" s="811"/>
      <c r="AY198" s="811"/>
      <c r="AZ198" s="811"/>
      <c r="BA198" s="811"/>
      <c r="BB198" s="811"/>
      <c r="BC198" s="811"/>
      <c r="BD198" s="811"/>
      <c r="BE198" s="811"/>
      <c r="BF198" s="811"/>
      <c r="BG198" s="811"/>
      <c r="BH198" s="811"/>
      <c r="BI198" s="811"/>
      <c r="BJ198" s="811"/>
      <c r="BK198" s="811"/>
      <c r="BL198" s="811"/>
      <c r="BM198" s="811"/>
    </row>
    <row r="199" spans="1:65" s="163" customFormat="1" ht="5.25" customHeight="1" x14ac:dyDescent="0.25">
      <c r="A199" s="779"/>
      <c r="B199" s="779"/>
      <c r="C199" s="779"/>
      <c r="D199" s="779"/>
      <c r="E199" s="779"/>
      <c r="F199" s="779"/>
      <c r="G199" s="779"/>
      <c r="H199" s="779"/>
      <c r="I199" s="779"/>
      <c r="J199" s="779"/>
      <c r="K199" s="779"/>
      <c r="L199" s="779"/>
      <c r="M199" s="779"/>
      <c r="N199" s="810"/>
      <c r="O199" s="779"/>
      <c r="P199" s="785"/>
      <c r="Q199" s="788"/>
      <c r="R199" s="160" t="s">
        <v>947</v>
      </c>
      <c r="S199" s="161"/>
      <c r="T199" s="161"/>
      <c r="U199" s="782"/>
      <c r="V199" s="781"/>
      <c r="W199" s="808"/>
      <c r="X199" s="809"/>
      <c r="Y199" s="807"/>
      <c r="Z199" s="806"/>
      <c r="AA199" s="800"/>
      <c r="AB199" s="806"/>
      <c r="AC199" s="803"/>
      <c r="AD199" s="807"/>
      <c r="AE199" s="797"/>
      <c r="AF199" s="806"/>
      <c r="AG199" s="806"/>
      <c r="AH199" s="781"/>
      <c r="AI199" s="792"/>
      <c r="AJ199" s="792"/>
      <c r="AK199" s="156"/>
      <c r="AL199" s="782"/>
      <c r="AM199" s="781"/>
      <c r="AN199" s="808"/>
      <c r="AO199" s="779"/>
      <c r="AP199" s="811"/>
      <c r="AQ199" s="811"/>
      <c r="AR199" s="811"/>
      <c r="AS199" s="811"/>
      <c r="AT199" s="811"/>
      <c r="AU199" s="779"/>
      <c r="AV199" s="811"/>
      <c r="AW199" s="811"/>
      <c r="AX199" s="811"/>
      <c r="AY199" s="811"/>
      <c r="AZ199" s="811"/>
      <c r="BA199" s="811"/>
      <c r="BB199" s="811"/>
      <c r="BC199" s="811"/>
      <c r="BD199" s="811"/>
      <c r="BE199" s="811"/>
      <c r="BF199" s="811"/>
      <c r="BG199" s="811"/>
      <c r="BH199" s="811"/>
      <c r="BI199" s="811"/>
      <c r="BJ199" s="811"/>
      <c r="BK199" s="811"/>
      <c r="BL199" s="811"/>
      <c r="BM199" s="811"/>
    </row>
    <row r="200" spans="1:65" s="163" customFormat="1" ht="5.25" customHeight="1" x14ac:dyDescent="0.25">
      <c r="A200" s="779"/>
      <c r="B200" s="779"/>
      <c r="C200" s="779"/>
      <c r="D200" s="779"/>
      <c r="E200" s="779"/>
      <c r="F200" s="779"/>
      <c r="G200" s="779"/>
      <c r="H200" s="779"/>
      <c r="I200" s="779"/>
      <c r="J200" s="779"/>
      <c r="K200" s="779"/>
      <c r="L200" s="779"/>
      <c r="M200" s="779"/>
      <c r="N200" s="810"/>
      <c r="O200" s="779"/>
      <c r="P200" s="785"/>
      <c r="Q200" s="788"/>
      <c r="R200" s="160" t="s">
        <v>948</v>
      </c>
      <c r="S200" s="161"/>
      <c r="T200" s="161"/>
      <c r="U200" s="782"/>
      <c r="V200" s="781"/>
      <c r="W200" s="808"/>
      <c r="X200" s="809"/>
      <c r="Y200" s="807"/>
      <c r="Z200" s="806"/>
      <c r="AA200" s="800"/>
      <c r="AB200" s="806"/>
      <c r="AC200" s="803"/>
      <c r="AD200" s="807"/>
      <c r="AE200" s="797"/>
      <c r="AF200" s="806"/>
      <c r="AG200" s="806"/>
      <c r="AH200" s="781"/>
      <c r="AI200" s="792"/>
      <c r="AJ200" s="792"/>
      <c r="AK200" s="156"/>
      <c r="AL200" s="782"/>
      <c r="AM200" s="781"/>
      <c r="AN200" s="808"/>
      <c r="AO200" s="779"/>
      <c r="AP200" s="811"/>
      <c r="AQ200" s="811"/>
      <c r="AR200" s="811"/>
      <c r="AS200" s="811"/>
      <c r="AT200" s="811"/>
      <c r="AU200" s="779"/>
      <c r="AV200" s="811"/>
      <c r="AW200" s="811"/>
      <c r="AX200" s="811"/>
      <c r="AY200" s="811"/>
      <c r="AZ200" s="811"/>
      <c r="BA200" s="811"/>
      <c r="BB200" s="811"/>
      <c r="BC200" s="811"/>
      <c r="BD200" s="811"/>
      <c r="BE200" s="811"/>
      <c r="BF200" s="811"/>
      <c r="BG200" s="811"/>
      <c r="BH200" s="811"/>
      <c r="BI200" s="811"/>
      <c r="BJ200" s="811"/>
      <c r="BK200" s="811"/>
      <c r="BL200" s="811"/>
      <c r="BM200" s="811"/>
    </row>
    <row r="201" spans="1:65" s="163" customFormat="1" ht="5.25" customHeight="1" x14ac:dyDescent="0.25">
      <c r="A201" s="779"/>
      <c r="B201" s="779"/>
      <c r="C201" s="779"/>
      <c r="D201" s="779"/>
      <c r="E201" s="779"/>
      <c r="F201" s="779"/>
      <c r="G201" s="779"/>
      <c r="H201" s="779"/>
      <c r="I201" s="779"/>
      <c r="J201" s="779"/>
      <c r="K201" s="779"/>
      <c r="L201" s="779"/>
      <c r="M201" s="779"/>
      <c r="N201" s="810"/>
      <c r="O201" s="779"/>
      <c r="P201" s="785"/>
      <c r="Q201" s="788"/>
      <c r="R201" s="160" t="s">
        <v>949</v>
      </c>
      <c r="S201" s="161"/>
      <c r="T201" s="161"/>
      <c r="U201" s="782"/>
      <c r="V201" s="781"/>
      <c r="W201" s="808"/>
      <c r="X201" s="809"/>
      <c r="Y201" s="807"/>
      <c r="Z201" s="806"/>
      <c r="AA201" s="800"/>
      <c r="AB201" s="806"/>
      <c r="AC201" s="803"/>
      <c r="AD201" s="807"/>
      <c r="AE201" s="797"/>
      <c r="AF201" s="806"/>
      <c r="AG201" s="806"/>
      <c r="AH201" s="781"/>
      <c r="AI201" s="792"/>
      <c r="AJ201" s="792"/>
      <c r="AK201" s="156"/>
      <c r="AL201" s="782"/>
      <c r="AM201" s="781"/>
      <c r="AN201" s="808"/>
      <c r="AO201" s="779"/>
      <c r="AP201" s="811"/>
      <c r="AQ201" s="811"/>
      <c r="AR201" s="811"/>
      <c r="AS201" s="811"/>
      <c r="AT201" s="811"/>
      <c r="AU201" s="779"/>
      <c r="AV201" s="811"/>
      <c r="AW201" s="811"/>
      <c r="AX201" s="811"/>
      <c r="AY201" s="811"/>
      <c r="AZ201" s="811"/>
      <c r="BA201" s="811"/>
      <c r="BB201" s="811"/>
      <c r="BC201" s="811"/>
      <c r="BD201" s="811"/>
      <c r="BE201" s="811"/>
      <c r="BF201" s="811"/>
      <c r="BG201" s="811"/>
      <c r="BH201" s="811"/>
      <c r="BI201" s="811"/>
      <c r="BJ201" s="811"/>
      <c r="BK201" s="811"/>
      <c r="BL201" s="811"/>
      <c r="BM201" s="811"/>
    </row>
    <row r="202" spans="1:65" s="163" customFormat="1" ht="5.25" customHeight="1" x14ac:dyDescent="0.25">
      <c r="A202" s="779"/>
      <c r="B202" s="779"/>
      <c r="C202" s="779"/>
      <c r="D202" s="779"/>
      <c r="E202" s="779"/>
      <c r="F202" s="779"/>
      <c r="G202" s="779"/>
      <c r="H202" s="779"/>
      <c r="I202" s="779"/>
      <c r="J202" s="779"/>
      <c r="K202" s="779"/>
      <c r="L202" s="779"/>
      <c r="M202" s="779"/>
      <c r="N202" s="810"/>
      <c r="O202" s="779"/>
      <c r="P202" s="785"/>
      <c r="Q202" s="788"/>
      <c r="R202" s="160" t="s">
        <v>950</v>
      </c>
      <c r="S202" s="161"/>
      <c r="T202" s="161"/>
      <c r="U202" s="782"/>
      <c r="V202" s="781"/>
      <c r="W202" s="808"/>
      <c r="X202" s="809"/>
      <c r="Y202" s="807"/>
      <c r="Z202" s="806"/>
      <c r="AA202" s="800"/>
      <c r="AB202" s="806"/>
      <c r="AC202" s="803"/>
      <c r="AD202" s="807"/>
      <c r="AE202" s="797"/>
      <c r="AF202" s="806"/>
      <c r="AG202" s="806"/>
      <c r="AH202" s="781"/>
      <c r="AI202" s="792"/>
      <c r="AJ202" s="792"/>
      <c r="AK202" s="156"/>
      <c r="AL202" s="782"/>
      <c r="AM202" s="781"/>
      <c r="AN202" s="808"/>
      <c r="AO202" s="779"/>
      <c r="AP202" s="811"/>
      <c r="AQ202" s="811"/>
      <c r="AR202" s="811"/>
      <c r="AS202" s="811"/>
      <c r="AT202" s="811"/>
      <c r="AU202" s="779"/>
      <c r="AV202" s="811"/>
      <c r="AW202" s="811"/>
      <c r="AX202" s="811"/>
      <c r="AY202" s="811"/>
      <c r="AZ202" s="811"/>
      <c r="BA202" s="811"/>
      <c r="BB202" s="811"/>
      <c r="BC202" s="811"/>
      <c r="BD202" s="811"/>
      <c r="BE202" s="811"/>
      <c r="BF202" s="811"/>
      <c r="BG202" s="811"/>
      <c r="BH202" s="811"/>
      <c r="BI202" s="811"/>
      <c r="BJ202" s="811"/>
      <c r="BK202" s="811"/>
      <c r="BL202" s="811"/>
      <c r="BM202" s="811"/>
    </row>
    <row r="203" spans="1:65" s="163" customFormat="1" ht="5.25" customHeight="1" x14ac:dyDescent="0.25">
      <c r="A203" s="779"/>
      <c r="B203" s="779"/>
      <c r="C203" s="779"/>
      <c r="D203" s="779"/>
      <c r="E203" s="779"/>
      <c r="F203" s="779"/>
      <c r="G203" s="779"/>
      <c r="H203" s="779"/>
      <c r="I203" s="779"/>
      <c r="J203" s="779"/>
      <c r="K203" s="779"/>
      <c r="L203" s="779"/>
      <c r="M203" s="779"/>
      <c r="N203" s="810"/>
      <c r="O203" s="779"/>
      <c r="P203" s="785"/>
      <c r="Q203" s="788"/>
      <c r="R203" s="160" t="s">
        <v>951</v>
      </c>
      <c r="S203" s="161"/>
      <c r="T203" s="161"/>
      <c r="U203" s="782"/>
      <c r="V203" s="781"/>
      <c r="W203" s="808"/>
      <c r="X203" s="809"/>
      <c r="Y203" s="807"/>
      <c r="Z203" s="806"/>
      <c r="AA203" s="800"/>
      <c r="AB203" s="806"/>
      <c r="AC203" s="803"/>
      <c r="AD203" s="807"/>
      <c r="AE203" s="797"/>
      <c r="AF203" s="806"/>
      <c r="AG203" s="806"/>
      <c r="AH203" s="781"/>
      <c r="AI203" s="792"/>
      <c r="AJ203" s="792"/>
      <c r="AK203" s="156"/>
      <c r="AL203" s="782"/>
      <c r="AM203" s="781"/>
      <c r="AN203" s="808"/>
      <c r="AO203" s="779"/>
      <c r="AP203" s="811"/>
      <c r="AQ203" s="811"/>
      <c r="AR203" s="811"/>
      <c r="AS203" s="811"/>
      <c r="AT203" s="811"/>
      <c r="AU203" s="779"/>
      <c r="AV203" s="811"/>
      <c r="AW203" s="811"/>
      <c r="AX203" s="811"/>
      <c r="AY203" s="811"/>
      <c r="AZ203" s="811"/>
      <c r="BA203" s="811"/>
      <c r="BB203" s="811"/>
      <c r="BC203" s="811"/>
      <c r="BD203" s="811"/>
      <c r="BE203" s="811"/>
      <c r="BF203" s="811"/>
      <c r="BG203" s="811"/>
      <c r="BH203" s="811"/>
      <c r="BI203" s="811"/>
      <c r="BJ203" s="811"/>
      <c r="BK203" s="811"/>
      <c r="BL203" s="811"/>
      <c r="BM203" s="811"/>
    </row>
    <row r="204" spans="1:65" s="163" customFormat="1" ht="5.25" customHeight="1" x14ac:dyDescent="0.25">
      <c r="A204" s="779"/>
      <c r="B204" s="779"/>
      <c r="C204" s="779"/>
      <c r="D204" s="779"/>
      <c r="E204" s="779"/>
      <c r="F204" s="779"/>
      <c r="G204" s="779"/>
      <c r="H204" s="779"/>
      <c r="I204" s="779"/>
      <c r="J204" s="779"/>
      <c r="K204" s="779"/>
      <c r="L204" s="779"/>
      <c r="M204" s="779"/>
      <c r="N204" s="810"/>
      <c r="O204" s="779"/>
      <c r="P204" s="785"/>
      <c r="Q204" s="788"/>
      <c r="R204" s="160" t="s">
        <v>952</v>
      </c>
      <c r="S204" s="161"/>
      <c r="T204" s="161"/>
      <c r="U204" s="782"/>
      <c r="V204" s="781"/>
      <c r="W204" s="808"/>
      <c r="X204" s="809"/>
      <c r="Y204" s="807"/>
      <c r="Z204" s="806"/>
      <c r="AA204" s="800"/>
      <c r="AB204" s="806"/>
      <c r="AC204" s="803"/>
      <c r="AD204" s="807"/>
      <c r="AE204" s="797"/>
      <c r="AF204" s="806"/>
      <c r="AG204" s="806"/>
      <c r="AH204" s="781"/>
      <c r="AI204" s="792"/>
      <c r="AJ204" s="792"/>
      <c r="AK204" s="156"/>
      <c r="AL204" s="782"/>
      <c r="AM204" s="781"/>
      <c r="AN204" s="808"/>
      <c r="AO204" s="779"/>
      <c r="AP204" s="811"/>
      <c r="AQ204" s="811"/>
      <c r="AR204" s="811"/>
      <c r="AS204" s="811"/>
      <c r="AT204" s="811"/>
      <c r="AU204" s="779"/>
      <c r="AV204" s="811"/>
      <c r="AW204" s="811"/>
      <c r="AX204" s="811"/>
      <c r="AY204" s="811"/>
      <c r="AZ204" s="811"/>
      <c r="BA204" s="811"/>
      <c r="BB204" s="811"/>
      <c r="BC204" s="811"/>
      <c r="BD204" s="811"/>
      <c r="BE204" s="811"/>
      <c r="BF204" s="811"/>
      <c r="BG204" s="811"/>
      <c r="BH204" s="811"/>
      <c r="BI204" s="811"/>
      <c r="BJ204" s="811"/>
      <c r="BK204" s="811"/>
      <c r="BL204" s="811"/>
      <c r="BM204" s="811"/>
    </row>
    <row r="205" spans="1:65" s="163" customFormat="1" ht="5.25" customHeight="1" x14ac:dyDescent="0.25">
      <c r="A205" s="779"/>
      <c r="B205" s="779"/>
      <c r="C205" s="779"/>
      <c r="D205" s="779"/>
      <c r="E205" s="779"/>
      <c r="F205" s="779"/>
      <c r="G205" s="779"/>
      <c r="H205" s="779"/>
      <c r="I205" s="779"/>
      <c r="J205" s="779"/>
      <c r="K205" s="779"/>
      <c r="L205" s="779"/>
      <c r="M205" s="779"/>
      <c r="N205" s="810"/>
      <c r="O205" s="779"/>
      <c r="P205" s="785"/>
      <c r="Q205" s="788"/>
      <c r="R205" s="160" t="s">
        <v>953</v>
      </c>
      <c r="S205" s="161"/>
      <c r="T205" s="161"/>
      <c r="U205" s="782"/>
      <c r="V205" s="781"/>
      <c r="W205" s="808"/>
      <c r="X205" s="809"/>
      <c r="Y205" s="807"/>
      <c r="Z205" s="806"/>
      <c r="AA205" s="800"/>
      <c r="AB205" s="806"/>
      <c r="AC205" s="803"/>
      <c r="AD205" s="807"/>
      <c r="AE205" s="797"/>
      <c r="AF205" s="806"/>
      <c r="AG205" s="806"/>
      <c r="AH205" s="781"/>
      <c r="AI205" s="792"/>
      <c r="AJ205" s="792"/>
      <c r="AK205" s="156"/>
      <c r="AL205" s="782"/>
      <c r="AM205" s="781"/>
      <c r="AN205" s="808"/>
      <c r="AO205" s="779"/>
      <c r="AP205" s="811"/>
      <c r="AQ205" s="811"/>
      <c r="AR205" s="811"/>
      <c r="AS205" s="811"/>
      <c r="AT205" s="811"/>
      <c r="AU205" s="779"/>
      <c r="AV205" s="811"/>
      <c r="AW205" s="811"/>
      <c r="AX205" s="811"/>
      <c r="AY205" s="811"/>
      <c r="AZ205" s="811"/>
      <c r="BA205" s="811"/>
      <c r="BB205" s="811"/>
      <c r="BC205" s="811"/>
      <c r="BD205" s="811"/>
      <c r="BE205" s="811"/>
      <c r="BF205" s="811"/>
      <c r="BG205" s="811"/>
      <c r="BH205" s="811"/>
      <c r="BI205" s="811"/>
      <c r="BJ205" s="811"/>
      <c r="BK205" s="811"/>
      <c r="BL205" s="811"/>
      <c r="BM205" s="811"/>
    </row>
    <row r="206" spans="1:65" s="163" customFormat="1" ht="5.25" customHeight="1" x14ac:dyDescent="0.25">
      <c r="A206" s="779"/>
      <c r="B206" s="779"/>
      <c r="C206" s="779"/>
      <c r="D206" s="779"/>
      <c r="E206" s="779"/>
      <c r="F206" s="779"/>
      <c r="G206" s="779"/>
      <c r="H206" s="779"/>
      <c r="I206" s="779"/>
      <c r="J206" s="779"/>
      <c r="K206" s="779"/>
      <c r="L206" s="779"/>
      <c r="M206" s="779"/>
      <c r="N206" s="810"/>
      <c r="O206" s="779"/>
      <c r="P206" s="786"/>
      <c r="Q206" s="789"/>
      <c r="R206" s="164" t="s">
        <v>954</v>
      </c>
      <c r="S206" s="161">
        <f>COUNTA(S187:S205)</f>
        <v>0</v>
      </c>
      <c r="T206" s="161">
        <f>COUNTA(T187:T205)</f>
        <v>0</v>
      </c>
      <c r="U206" s="782"/>
      <c r="V206" s="781"/>
      <c r="W206" s="808"/>
      <c r="X206" s="809"/>
      <c r="Y206" s="807"/>
      <c r="Z206" s="806"/>
      <c r="AA206" s="801"/>
      <c r="AB206" s="806"/>
      <c r="AC206" s="804"/>
      <c r="AD206" s="807"/>
      <c r="AE206" s="797"/>
      <c r="AF206" s="806"/>
      <c r="AG206" s="806"/>
      <c r="AH206" s="781"/>
      <c r="AI206" s="793"/>
      <c r="AJ206" s="793"/>
      <c r="AK206" s="159"/>
      <c r="AL206" s="782"/>
      <c r="AM206" s="781"/>
      <c r="AN206" s="808"/>
      <c r="AO206" s="779"/>
      <c r="AP206" s="811"/>
      <c r="AQ206" s="811"/>
      <c r="AR206" s="811"/>
      <c r="AS206" s="811"/>
      <c r="AT206" s="811"/>
      <c r="AU206" s="779"/>
      <c r="AV206" s="811"/>
      <c r="AW206" s="811"/>
      <c r="AX206" s="811"/>
      <c r="AY206" s="811"/>
      <c r="AZ206" s="811"/>
      <c r="BA206" s="811"/>
      <c r="BB206" s="811"/>
      <c r="BC206" s="811"/>
      <c r="BD206" s="811"/>
      <c r="BE206" s="811"/>
      <c r="BF206" s="811"/>
      <c r="BG206" s="811"/>
      <c r="BH206" s="811"/>
      <c r="BI206" s="811"/>
      <c r="BJ206" s="811"/>
      <c r="BK206" s="811"/>
      <c r="BL206" s="811"/>
      <c r="BM206" s="811"/>
    </row>
    <row r="207" spans="1:65" s="163" customFormat="1" ht="5.25" customHeight="1" x14ac:dyDescent="0.25">
      <c r="A207" s="779">
        <v>7</v>
      </c>
      <c r="B207" s="779"/>
      <c r="C207" s="779" t="s">
        <v>1106</v>
      </c>
      <c r="D207" s="779"/>
      <c r="E207" s="779"/>
      <c r="F207" s="779" t="s">
        <v>1110</v>
      </c>
      <c r="G207" s="779"/>
      <c r="H207" s="779"/>
      <c r="I207" s="779"/>
      <c r="J207" s="779"/>
      <c r="K207" s="779"/>
      <c r="L207" s="779"/>
      <c r="M207" s="779"/>
      <c r="N207" s="810"/>
      <c r="O207" s="779"/>
      <c r="P207" s="784"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787">
        <f>IF(P207="Casi seguro",100%,IF(P207="Probable",80%,IF(P207="Posible",60%,IF(P207="Improbable",40%,IF(P207="Rara vez",20%,0)))))</f>
        <v>0</v>
      </c>
      <c r="R207" s="160" t="s">
        <v>904</v>
      </c>
      <c r="S207" s="161"/>
      <c r="T207" s="161"/>
      <c r="U207" s="782" t="str">
        <f>IF(S226&lt;=5,"Moderado",IF(S226&lt;=11,"Mayor","Catastrofico"))</f>
        <v>Moderado</v>
      </c>
      <c r="V207" s="781">
        <f>IF(U207=0,0,IF(U207="Moderado",60%,IF(U207="Mayor",80%,100%)))</f>
        <v>0.6</v>
      </c>
      <c r="W207" s="808" t="e">
        <v>#N/A</v>
      </c>
      <c r="X207" s="809"/>
      <c r="Y207" s="782" t="str">
        <f>IF(Z207="Preventivo","X",IF(Z207="Detectivo","X","X "))</f>
        <v xml:space="preserve">X </v>
      </c>
      <c r="Z207" s="797"/>
      <c r="AA207" s="799" t="str">
        <f>IF(Z207="","",IF(Z207="Preventivo",25%,15%))</f>
        <v/>
      </c>
      <c r="AB207" s="797"/>
      <c r="AC207" s="799">
        <f>IF(AB207="Automatico",25%,15%)</f>
        <v>0.15</v>
      </c>
      <c r="AD207" s="781" t="e">
        <f>AA207+AC207</f>
        <v>#VALUE!</v>
      </c>
      <c r="AE207" s="797"/>
      <c r="AF207" s="797"/>
      <c r="AG207" s="797"/>
      <c r="AH207" s="781" t="e">
        <f>Q207-(Q207*AD207)</f>
        <v>#VALUE!</v>
      </c>
      <c r="AI207" s="791" t="e">
        <f>IF(AJ207=0,"Defina la frecuencia",IF(AJ207=20%,"Rara vez",IF(AJ207=40%,"Improbable",IF(AJ207=60%,"Posible",IF(AJ207=80%,"Probable","Casi seguro")))))</f>
        <v>#VALUE!</v>
      </c>
      <c r="AJ207" s="791" t="e">
        <f>IF(AH214&lt;20%,20%,IF(AH214&lt;40%,40%,IF(AH214&lt;60%,60%,IF(AH214&lt;80%,80%,100%))))</f>
        <v>#VALUE!</v>
      </c>
      <c r="AK207" s="162" t="e">
        <f>VALUE(AJ207)</f>
        <v>#VALUE!</v>
      </c>
      <c r="AL207" s="782" t="str">
        <f>U207</f>
        <v>Moderado</v>
      </c>
      <c r="AM207" s="781">
        <f>V207</f>
        <v>0.6</v>
      </c>
      <c r="AN207" s="808" t="e">
        <v>#VALUE!</v>
      </c>
      <c r="AO207" s="779"/>
      <c r="AP207" s="779" t="s">
        <v>1111</v>
      </c>
      <c r="AQ207" s="779"/>
      <c r="AR207" s="794"/>
      <c r="AS207" s="794"/>
      <c r="AT207" s="779"/>
      <c r="AU207" s="779"/>
      <c r="AV207" s="779"/>
      <c r="AW207" s="779"/>
      <c r="AX207" s="779"/>
      <c r="AY207" s="779"/>
      <c r="AZ207" s="779"/>
      <c r="BA207" s="805"/>
      <c r="BB207" s="779"/>
      <c r="BC207" s="779"/>
      <c r="BD207" s="779"/>
      <c r="BE207" s="779"/>
      <c r="BF207" s="779"/>
      <c r="BG207" s="805"/>
      <c r="BH207" s="779"/>
      <c r="BI207" s="779"/>
      <c r="BJ207" s="779"/>
      <c r="BK207" s="779"/>
      <c r="BL207" s="779"/>
      <c r="BM207" s="805"/>
    </row>
    <row r="208" spans="1:65" s="163" customFormat="1" ht="5.25" customHeight="1" x14ac:dyDescent="0.25">
      <c r="A208" s="779"/>
      <c r="B208" s="779"/>
      <c r="C208" s="779"/>
      <c r="D208" s="779"/>
      <c r="E208" s="779"/>
      <c r="F208" s="779"/>
      <c r="G208" s="779"/>
      <c r="H208" s="779"/>
      <c r="I208" s="779"/>
      <c r="J208" s="779"/>
      <c r="K208" s="779"/>
      <c r="L208" s="779"/>
      <c r="M208" s="779"/>
      <c r="N208" s="810"/>
      <c r="O208" s="779"/>
      <c r="P208" s="785"/>
      <c r="Q208" s="788"/>
      <c r="R208" s="160" t="s">
        <v>923</v>
      </c>
      <c r="S208" s="161"/>
      <c r="T208" s="161"/>
      <c r="U208" s="782"/>
      <c r="V208" s="781"/>
      <c r="W208" s="808"/>
      <c r="X208" s="809"/>
      <c r="Y208" s="782"/>
      <c r="Z208" s="806"/>
      <c r="AA208" s="800"/>
      <c r="AB208" s="806"/>
      <c r="AC208" s="800"/>
      <c r="AD208" s="807"/>
      <c r="AE208" s="806"/>
      <c r="AF208" s="806"/>
      <c r="AG208" s="806"/>
      <c r="AH208" s="781"/>
      <c r="AI208" s="792"/>
      <c r="AJ208" s="792"/>
      <c r="AK208" s="156"/>
      <c r="AL208" s="782"/>
      <c r="AM208" s="781"/>
      <c r="AN208" s="808"/>
      <c r="AO208" s="779"/>
      <c r="AP208" s="779"/>
      <c r="AQ208" s="811"/>
      <c r="AR208" s="811"/>
      <c r="AS208" s="811"/>
      <c r="AT208" s="811"/>
      <c r="AU208" s="779"/>
      <c r="AV208" s="779"/>
      <c r="AW208" s="779"/>
      <c r="AX208" s="779"/>
      <c r="AY208" s="811"/>
      <c r="AZ208" s="811"/>
      <c r="BA208" s="811"/>
      <c r="BB208" s="779"/>
      <c r="BC208" s="779"/>
      <c r="BD208" s="779"/>
      <c r="BE208" s="811"/>
      <c r="BF208" s="811"/>
      <c r="BG208" s="811"/>
      <c r="BH208" s="779"/>
      <c r="BI208" s="779"/>
      <c r="BJ208" s="779"/>
      <c r="BK208" s="811"/>
      <c r="BL208" s="811"/>
      <c r="BM208" s="811"/>
    </row>
    <row r="209" spans="1:65" s="163" customFormat="1" ht="5.25" customHeight="1" x14ac:dyDescent="0.25">
      <c r="A209" s="779"/>
      <c r="B209" s="779"/>
      <c r="C209" s="779"/>
      <c r="D209" s="779"/>
      <c r="E209" s="779"/>
      <c r="F209" s="779"/>
      <c r="G209" s="779"/>
      <c r="H209" s="779"/>
      <c r="I209" s="779"/>
      <c r="J209" s="779"/>
      <c r="K209" s="779"/>
      <c r="L209" s="779"/>
      <c r="M209" s="779"/>
      <c r="N209" s="810"/>
      <c r="O209" s="779"/>
      <c r="P209" s="785"/>
      <c r="Q209" s="788"/>
      <c r="R209" s="160" t="s">
        <v>924</v>
      </c>
      <c r="S209" s="161"/>
      <c r="T209" s="161"/>
      <c r="U209" s="782"/>
      <c r="V209" s="781"/>
      <c r="W209" s="808"/>
      <c r="X209" s="809"/>
      <c r="Y209" s="782"/>
      <c r="Z209" s="806"/>
      <c r="AA209" s="800"/>
      <c r="AB209" s="806"/>
      <c r="AC209" s="800"/>
      <c r="AD209" s="807"/>
      <c r="AE209" s="806"/>
      <c r="AF209" s="806"/>
      <c r="AG209" s="806"/>
      <c r="AH209" s="781"/>
      <c r="AI209" s="792"/>
      <c r="AJ209" s="792"/>
      <c r="AK209" s="156"/>
      <c r="AL209" s="782"/>
      <c r="AM209" s="781"/>
      <c r="AN209" s="808"/>
      <c r="AO209" s="779"/>
      <c r="AP209" s="779"/>
      <c r="AQ209" s="811"/>
      <c r="AR209" s="811"/>
      <c r="AS209" s="811"/>
      <c r="AT209" s="811"/>
      <c r="AU209" s="779"/>
      <c r="AV209" s="779"/>
      <c r="AW209" s="779"/>
      <c r="AX209" s="779"/>
      <c r="AY209" s="811"/>
      <c r="AZ209" s="811"/>
      <c r="BA209" s="811"/>
      <c r="BB209" s="779"/>
      <c r="BC209" s="779"/>
      <c r="BD209" s="779"/>
      <c r="BE209" s="811"/>
      <c r="BF209" s="811"/>
      <c r="BG209" s="811"/>
      <c r="BH209" s="779"/>
      <c r="BI209" s="779"/>
      <c r="BJ209" s="779"/>
      <c r="BK209" s="811"/>
      <c r="BL209" s="811"/>
      <c r="BM209" s="811"/>
    </row>
    <row r="210" spans="1:65" s="163" customFormat="1" ht="5.25" customHeight="1" x14ac:dyDescent="0.25">
      <c r="A210" s="779"/>
      <c r="B210" s="779"/>
      <c r="C210" s="779"/>
      <c r="D210" s="779"/>
      <c r="E210" s="779"/>
      <c r="F210" s="779"/>
      <c r="G210" s="779"/>
      <c r="H210" s="779"/>
      <c r="I210" s="779"/>
      <c r="J210" s="779"/>
      <c r="K210" s="779"/>
      <c r="L210" s="779"/>
      <c r="M210" s="779"/>
      <c r="N210" s="810"/>
      <c r="O210" s="779"/>
      <c r="P210" s="785"/>
      <c r="Q210" s="788"/>
      <c r="R210" s="160" t="s">
        <v>925</v>
      </c>
      <c r="S210" s="161"/>
      <c r="T210" s="161"/>
      <c r="U210" s="782"/>
      <c r="V210" s="781"/>
      <c r="W210" s="808"/>
      <c r="X210" s="809"/>
      <c r="Y210" s="782"/>
      <c r="Z210" s="806"/>
      <c r="AA210" s="800"/>
      <c r="AB210" s="806"/>
      <c r="AC210" s="800"/>
      <c r="AD210" s="807"/>
      <c r="AE210" s="806"/>
      <c r="AF210" s="806"/>
      <c r="AG210" s="806"/>
      <c r="AH210" s="781"/>
      <c r="AI210" s="792"/>
      <c r="AJ210" s="792"/>
      <c r="AK210" s="156"/>
      <c r="AL210" s="782"/>
      <c r="AM210" s="781"/>
      <c r="AN210" s="808"/>
      <c r="AO210" s="779"/>
      <c r="AP210" s="779"/>
      <c r="AQ210" s="811"/>
      <c r="AR210" s="811"/>
      <c r="AS210" s="811"/>
      <c r="AT210" s="811"/>
      <c r="AU210" s="779"/>
      <c r="AV210" s="779"/>
      <c r="AW210" s="779"/>
      <c r="AX210" s="779"/>
      <c r="AY210" s="811"/>
      <c r="AZ210" s="811"/>
      <c r="BA210" s="811"/>
      <c r="BB210" s="779"/>
      <c r="BC210" s="779"/>
      <c r="BD210" s="779"/>
      <c r="BE210" s="811"/>
      <c r="BF210" s="811"/>
      <c r="BG210" s="811"/>
      <c r="BH210" s="779"/>
      <c r="BI210" s="779"/>
      <c r="BJ210" s="779"/>
      <c r="BK210" s="811"/>
      <c r="BL210" s="811"/>
      <c r="BM210" s="811"/>
    </row>
    <row r="211" spans="1:65" s="163" customFormat="1" ht="5.25" customHeight="1" x14ac:dyDescent="0.25">
      <c r="A211" s="779"/>
      <c r="B211" s="779"/>
      <c r="C211" s="779"/>
      <c r="D211" s="779"/>
      <c r="E211" s="779"/>
      <c r="F211" s="779"/>
      <c r="G211" s="779"/>
      <c r="H211" s="779"/>
      <c r="I211" s="779"/>
      <c r="J211" s="779"/>
      <c r="K211" s="779"/>
      <c r="L211" s="779"/>
      <c r="M211" s="779"/>
      <c r="N211" s="810"/>
      <c r="O211" s="779"/>
      <c r="P211" s="785"/>
      <c r="Q211" s="788"/>
      <c r="R211" s="160" t="s">
        <v>926</v>
      </c>
      <c r="S211" s="161"/>
      <c r="T211" s="161"/>
      <c r="U211" s="782"/>
      <c r="V211" s="781"/>
      <c r="W211" s="808"/>
      <c r="X211" s="809"/>
      <c r="Y211" s="782"/>
      <c r="Z211" s="806"/>
      <c r="AA211" s="800"/>
      <c r="AB211" s="806"/>
      <c r="AC211" s="800"/>
      <c r="AD211" s="807"/>
      <c r="AE211" s="806"/>
      <c r="AF211" s="806"/>
      <c r="AG211" s="806"/>
      <c r="AH211" s="781"/>
      <c r="AI211" s="792"/>
      <c r="AJ211" s="792"/>
      <c r="AK211" s="156"/>
      <c r="AL211" s="782"/>
      <c r="AM211" s="781"/>
      <c r="AN211" s="808"/>
      <c r="AO211" s="779"/>
      <c r="AP211" s="779"/>
      <c r="AQ211" s="811"/>
      <c r="AR211" s="811"/>
      <c r="AS211" s="811"/>
      <c r="AT211" s="811"/>
      <c r="AU211" s="779"/>
      <c r="AV211" s="779"/>
      <c r="AW211" s="779"/>
      <c r="AX211" s="779"/>
      <c r="AY211" s="811"/>
      <c r="AZ211" s="811"/>
      <c r="BA211" s="811"/>
      <c r="BB211" s="779"/>
      <c r="BC211" s="779"/>
      <c r="BD211" s="779"/>
      <c r="BE211" s="811"/>
      <c r="BF211" s="811"/>
      <c r="BG211" s="811"/>
      <c r="BH211" s="779"/>
      <c r="BI211" s="779"/>
      <c r="BJ211" s="779"/>
      <c r="BK211" s="811"/>
      <c r="BL211" s="811"/>
      <c r="BM211" s="811"/>
    </row>
    <row r="212" spans="1:65" s="163" customFormat="1" ht="5.25" customHeight="1" x14ac:dyDescent="0.25">
      <c r="A212" s="779"/>
      <c r="B212" s="779"/>
      <c r="C212" s="779"/>
      <c r="D212" s="779"/>
      <c r="E212" s="779"/>
      <c r="F212" s="779"/>
      <c r="G212" s="779"/>
      <c r="H212" s="779"/>
      <c r="I212" s="779"/>
      <c r="J212" s="779"/>
      <c r="K212" s="779"/>
      <c r="L212" s="779"/>
      <c r="M212" s="779"/>
      <c r="N212" s="810"/>
      <c r="O212" s="779"/>
      <c r="P212" s="785"/>
      <c r="Q212" s="788"/>
      <c r="R212" s="160" t="s">
        <v>927</v>
      </c>
      <c r="S212" s="161"/>
      <c r="T212" s="161"/>
      <c r="U212" s="782"/>
      <c r="V212" s="781"/>
      <c r="W212" s="808"/>
      <c r="X212" s="809"/>
      <c r="Y212" s="782"/>
      <c r="Z212" s="806"/>
      <c r="AA212" s="800"/>
      <c r="AB212" s="806"/>
      <c r="AC212" s="800"/>
      <c r="AD212" s="807"/>
      <c r="AE212" s="806"/>
      <c r="AF212" s="806"/>
      <c r="AG212" s="806"/>
      <c r="AH212" s="781"/>
      <c r="AI212" s="792"/>
      <c r="AJ212" s="792"/>
      <c r="AK212" s="156"/>
      <c r="AL212" s="782"/>
      <c r="AM212" s="781"/>
      <c r="AN212" s="808"/>
      <c r="AO212" s="779"/>
      <c r="AP212" s="779"/>
      <c r="AQ212" s="811"/>
      <c r="AR212" s="811"/>
      <c r="AS212" s="811"/>
      <c r="AT212" s="811"/>
      <c r="AU212" s="779"/>
      <c r="AV212" s="779"/>
      <c r="AW212" s="779"/>
      <c r="AX212" s="779"/>
      <c r="AY212" s="811"/>
      <c r="AZ212" s="811"/>
      <c r="BA212" s="811"/>
      <c r="BB212" s="779"/>
      <c r="BC212" s="779"/>
      <c r="BD212" s="779"/>
      <c r="BE212" s="811"/>
      <c r="BF212" s="811"/>
      <c r="BG212" s="811"/>
      <c r="BH212" s="779"/>
      <c r="BI212" s="779"/>
      <c r="BJ212" s="779"/>
      <c r="BK212" s="811"/>
      <c r="BL212" s="811"/>
      <c r="BM212" s="811"/>
    </row>
    <row r="213" spans="1:65" s="163" customFormat="1" ht="5.25" customHeight="1" x14ac:dyDescent="0.25">
      <c r="A213" s="779"/>
      <c r="B213" s="779"/>
      <c r="C213" s="779"/>
      <c r="D213" s="779"/>
      <c r="E213" s="779"/>
      <c r="F213" s="779"/>
      <c r="G213" s="779"/>
      <c r="H213" s="779"/>
      <c r="I213" s="779"/>
      <c r="J213" s="779"/>
      <c r="K213" s="779"/>
      <c r="L213" s="779"/>
      <c r="M213" s="779"/>
      <c r="N213" s="810"/>
      <c r="O213" s="779"/>
      <c r="P213" s="785"/>
      <c r="Q213" s="788"/>
      <c r="R213" s="160" t="s">
        <v>928</v>
      </c>
      <c r="S213" s="161"/>
      <c r="T213" s="161"/>
      <c r="U213" s="782"/>
      <c r="V213" s="781"/>
      <c r="W213" s="808"/>
      <c r="X213" s="809"/>
      <c r="Y213" s="782"/>
      <c r="Z213" s="806"/>
      <c r="AA213" s="801"/>
      <c r="AB213" s="806"/>
      <c r="AC213" s="801"/>
      <c r="AD213" s="807"/>
      <c r="AE213" s="806"/>
      <c r="AF213" s="806"/>
      <c r="AG213" s="806"/>
      <c r="AH213" s="781"/>
      <c r="AI213" s="792"/>
      <c r="AJ213" s="792"/>
      <c r="AK213" s="156"/>
      <c r="AL213" s="782"/>
      <c r="AM213" s="781"/>
      <c r="AN213" s="808"/>
      <c r="AO213" s="779"/>
      <c r="AP213" s="779"/>
      <c r="AQ213" s="811"/>
      <c r="AR213" s="811"/>
      <c r="AS213" s="811"/>
      <c r="AT213" s="811"/>
      <c r="AU213" s="779"/>
      <c r="AV213" s="779"/>
      <c r="AW213" s="779"/>
      <c r="AX213" s="779"/>
      <c r="AY213" s="811"/>
      <c r="AZ213" s="811"/>
      <c r="BA213" s="811"/>
      <c r="BB213" s="779"/>
      <c r="BC213" s="779"/>
      <c r="BD213" s="779"/>
      <c r="BE213" s="811"/>
      <c r="BF213" s="811"/>
      <c r="BG213" s="811"/>
      <c r="BH213" s="779"/>
      <c r="BI213" s="779"/>
      <c r="BJ213" s="779"/>
      <c r="BK213" s="811"/>
      <c r="BL213" s="811"/>
      <c r="BM213" s="811"/>
    </row>
    <row r="214" spans="1:65" s="163" customFormat="1" ht="5.25" customHeight="1" x14ac:dyDescent="0.25">
      <c r="A214" s="779"/>
      <c r="B214" s="779"/>
      <c r="C214" s="779"/>
      <c r="D214" s="779"/>
      <c r="E214" s="779"/>
      <c r="F214" s="779"/>
      <c r="G214" s="779"/>
      <c r="H214" s="779"/>
      <c r="I214" s="779"/>
      <c r="J214" s="779"/>
      <c r="K214" s="779"/>
      <c r="L214" s="779"/>
      <c r="M214" s="779"/>
      <c r="N214" s="810"/>
      <c r="O214" s="779"/>
      <c r="P214" s="785"/>
      <c r="Q214" s="788"/>
      <c r="R214" s="160" t="s">
        <v>929</v>
      </c>
      <c r="S214" s="161"/>
      <c r="T214" s="161"/>
      <c r="U214" s="782"/>
      <c r="V214" s="781"/>
      <c r="W214" s="808"/>
      <c r="X214" s="809"/>
      <c r="Y214" s="782" t="str">
        <f>IF(Z214="Preventivo","X",IF(Z207="Detectivo","X","X "))</f>
        <v xml:space="preserve">X </v>
      </c>
      <c r="Z214" s="797"/>
      <c r="AA214" s="799"/>
      <c r="AB214" s="797"/>
      <c r="AC214" s="802">
        <f>IF(AB214="Automatico",25%,15%)</f>
        <v>0.15</v>
      </c>
      <c r="AD214" s="781">
        <f>AA214+AC214</f>
        <v>0.15</v>
      </c>
      <c r="AE214" s="797"/>
      <c r="AF214" s="797"/>
      <c r="AG214" s="797"/>
      <c r="AH214" s="781" t="e">
        <f>AH207-(AH207*AD214)</f>
        <v>#VALUE!</v>
      </c>
      <c r="AI214" s="792"/>
      <c r="AJ214" s="792"/>
      <c r="AK214" s="156"/>
      <c r="AL214" s="782"/>
      <c r="AM214" s="781"/>
      <c r="AN214" s="808"/>
      <c r="AO214" s="779"/>
      <c r="AP214" s="779"/>
      <c r="AQ214" s="779"/>
      <c r="AR214" s="794"/>
      <c r="AS214" s="794"/>
      <c r="AT214" s="779"/>
      <c r="AU214" s="779"/>
      <c r="AV214" s="779"/>
      <c r="AW214" s="779"/>
      <c r="AX214" s="779"/>
      <c r="AY214" s="779"/>
      <c r="AZ214" s="779"/>
      <c r="BA214" s="805"/>
      <c r="BB214" s="779"/>
      <c r="BC214" s="779"/>
      <c r="BD214" s="779"/>
      <c r="BE214" s="779"/>
      <c r="BF214" s="779"/>
      <c r="BG214" s="805"/>
      <c r="BH214" s="779"/>
      <c r="BI214" s="779"/>
      <c r="BJ214" s="779"/>
      <c r="BK214" s="779"/>
      <c r="BL214" s="779"/>
      <c r="BM214" s="805"/>
    </row>
    <row r="215" spans="1:65" s="163" customFormat="1" ht="5.25" customHeight="1" x14ac:dyDescent="0.25">
      <c r="A215" s="779"/>
      <c r="B215" s="779"/>
      <c r="C215" s="779"/>
      <c r="D215" s="779"/>
      <c r="E215" s="779"/>
      <c r="F215" s="779"/>
      <c r="G215" s="779"/>
      <c r="H215" s="779"/>
      <c r="I215" s="779"/>
      <c r="J215" s="779"/>
      <c r="K215" s="779"/>
      <c r="L215" s="779"/>
      <c r="M215" s="779"/>
      <c r="N215" s="810"/>
      <c r="O215" s="779"/>
      <c r="P215" s="785"/>
      <c r="Q215" s="788"/>
      <c r="R215" s="160" t="s">
        <v>942</v>
      </c>
      <c r="S215" s="161"/>
      <c r="T215" s="161"/>
      <c r="U215" s="782"/>
      <c r="V215" s="781"/>
      <c r="W215" s="808"/>
      <c r="X215" s="809"/>
      <c r="Y215" s="807"/>
      <c r="Z215" s="806"/>
      <c r="AA215" s="800"/>
      <c r="AB215" s="806"/>
      <c r="AC215" s="803"/>
      <c r="AD215" s="807"/>
      <c r="AE215" s="797"/>
      <c r="AF215" s="806"/>
      <c r="AG215" s="806"/>
      <c r="AH215" s="781"/>
      <c r="AI215" s="792"/>
      <c r="AJ215" s="792"/>
      <c r="AK215" s="156"/>
      <c r="AL215" s="782"/>
      <c r="AM215" s="781"/>
      <c r="AN215" s="808"/>
      <c r="AO215" s="779"/>
      <c r="AP215" s="811"/>
      <c r="AQ215" s="811"/>
      <c r="AR215" s="811"/>
      <c r="AS215" s="811"/>
      <c r="AT215" s="811"/>
      <c r="AU215" s="779"/>
      <c r="AV215" s="811"/>
      <c r="AW215" s="811"/>
      <c r="AX215" s="811"/>
      <c r="AY215" s="811"/>
      <c r="AZ215" s="811"/>
      <c r="BA215" s="811"/>
      <c r="BB215" s="811"/>
      <c r="BC215" s="811"/>
      <c r="BD215" s="811"/>
      <c r="BE215" s="811"/>
      <c r="BF215" s="811"/>
      <c r="BG215" s="811"/>
      <c r="BH215" s="811"/>
      <c r="BI215" s="811"/>
      <c r="BJ215" s="811"/>
      <c r="BK215" s="811"/>
      <c r="BL215" s="811"/>
      <c r="BM215" s="811"/>
    </row>
    <row r="216" spans="1:65" s="163" customFormat="1" ht="5.25" customHeight="1" x14ac:dyDescent="0.25">
      <c r="A216" s="779"/>
      <c r="B216" s="779"/>
      <c r="C216" s="779"/>
      <c r="D216" s="779"/>
      <c r="E216" s="779"/>
      <c r="F216" s="779"/>
      <c r="G216" s="779"/>
      <c r="H216" s="779"/>
      <c r="I216" s="779"/>
      <c r="J216" s="779"/>
      <c r="K216" s="779"/>
      <c r="L216" s="779"/>
      <c r="M216" s="779"/>
      <c r="N216" s="810"/>
      <c r="O216" s="779"/>
      <c r="P216" s="785"/>
      <c r="Q216" s="788"/>
      <c r="R216" s="160" t="s">
        <v>943</v>
      </c>
      <c r="S216" s="161"/>
      <c r="T216" s="161"/>
      <c r="U216" s="782"/>
      <c r="V216" s="781"/>
      <c r="W216" s="808"/>
      <c r="X216" s="809"/>
      <c r="Y216" s="807"/>
      <c r="Z216" s="806"/>
      <c r="AA216" s="800"/>
      <c r="AB216" s="806"/>
      <c r="AC216" s="803"/>
      <c r="AD216" s="807"/>
      <c r="AE216" s="797"/>
      <c r="AF216" s="806"/>
      <c r="AG216" s="806"/>
      <c r="AH216" s="781"/>
      <c r="AI216" s="792"/>
      <c r="AJ216" s="792"/>
      <c r="AK216" s="156"/>
      <c r="AL216" s="782"/>
      <c r="AM216" s="781"/>
      <c r="AN216" s="808"/>
      <c r="AO216" s="779"/>
      <c r="AP216" s="811"/>
      <c r="AQ216" s="811"/>
      <c r="AR216" s="811"/>
      <c r="AS216" s="811"/>
      <c r="AT216" s="811"/>
      <c r="AU216" s="779"/>
      <c r="AV216" s="811"/>
      <c r="AW216" s="811"/>
      <c r="AX216" s="811"/>
      <c r="AY216" s="811"/>
      <c r="AZ216" s="811"/>
      <c r="BA216" s="811"/>
      <c r="BB216" s="811"/>
      <c r="BC216" s="811"/>
      <c r="BD216" s="811"/>
      <c r="BE216" s="811"/>
      <c r="BF216" s="811"/>
      <c r="BG216" s="811"/>
      <c r="BH216" s="811"/>
      <c r="BI216" s="811"/>
      <c r="BJ216" s="811"/>
      <c r="BK216" s="811"/>
      <c r="BL216" s="811"/>
      <c r="BM216" s="811"/>
    </row>
    <row r="217" spans="1:65" s="163" customFormat="1" ht="5.25" customHeight="1" x14ac:dyDescent="0.25">
      <c r="A217" s="779"/>
      <c r="B217" s="779"/>
      <c r="C217" s="779"/>
      <c r="D217" s="779"/>
      <c r="E217" s="779"/>
      <c r="F217" s="779"/>
      <c r="G217" s="779"/>
      <c r="H217" s="779"/>
      <c r="I217" s="779"/>
      <c r="J217" s="779"/>
      <c r="K217" s="779"/>
      <c r="L217" s="779"/>
      <c r="M217" s="779"/>
      <c r="N217" s="810"/>
      <c r="O217" s="779"/>
      <c r="P217" s="785"/>
      <c r="Q217" s="788"/>
      <c r="R217" s="160" t="s">
        <v>945</v>
      </c>
      <c r="S217" s="161"/>
      <c r="T217" s="161"/>
      <c r="U217" s="782"/>
      <c r="V217" s="781"/>
      <c r="W217" s="808"/>
      <c r="X217" s="809"/>
      <c r="Y217" s="807"/>
      <c r="Z217" s="806"/>
      <c r="AA217" s="800"/>
      <c r="AB217" s="806"/>
      <c r="AC217" s="803"/>
      <c r="AD217" s="807"/>
      <c r="AE217" s="797"/>
      <c r="AF217" s="806"/>
      <c r="AG217" s="806"/>
      <c r="AH217" s="781"/>
      <c r="AI217" s="792"/>
      <c r="AJ217" s="792"/>
      <c r="AK217" s="156"/>
      <c r="AL217" s="782"/>
      <c r="AM217" s="781"/>
      <c r="AN217" s="808"/>
      <c r="AO217" s="779"/>
      <c r="AP217" s="811"/>
      <c r="AQ217" s="811"/>
      <c r="AR217" s="811"/>
      <c r="AS217" s="811"/>
      <c r="AT217" s="811"/>
      <c r="AU217" s="779"/>
      <c r="AV217" s="811"/>
      <c r="AW217" s="811"/>
      <c r="AX217" s="811"/>
      <c r="AY217" s="811"/>
      <c r="AZ217" s="811"/>
      <c r="BA217" s="811"/>
      <c r="BB217" s="811"/>
      <c r="BC217" s="811"/>
      <c r="BD217" s="811"/>
      <c r="BE217" s="811"/>
      <c r="BF217" s="811"/>
      <c r="BG217" s="811"/>
      <c r="BH217" s="811"/>
      <c r="BI217" s="811"/>
      <c r="BJ217" s="811"/>
      <c r="BK217" s="811"/>
      <c r="BL217" s="811"/>
      <c r="BM217" s="811"/>
    </row>
    <row r="218" spans="1:65" s="163" customFormat="1" ht="5.25" customHeight="1" x14ac:dyDescent="0.25">
      <c r="A218" s="779"/>
      <c r="B218" s="779"/>
      <c r="C218" s="779"/>
      <c r="D218" s="779"/>
      <c r="E218" s="779"/>
      <c r="F218" s="779"/>
      <c r="G218" s="779"/>
      <c r="H218" s="779"/>
      <c r="I218" s="779"/>
      <c r="J218" s="779"/>
      <c r="K218" s="779"/>
      <c r="L218" s="779"/>
      <c r="M218" s="779"/>
      <c r="N218" s="810"/>
      <c r="O218" s="779"/>
      <c r="P218" s="785"/>
      <c r="Q218" s="788"/>
      <c r="R218" s="160" t="s">
        <v>946</v>
      </c>
      <c r="S218" s="161"/>
      <c r="T218" s="161"/>
      <c r="U218" s="782"/>
      <c r="V218" s="781"/>
      <c r="W218" s="808"/>
      <c r="X218" s="809"/>
      <c r="Y218" s="807"/>
      <c r="Z218" s="806"/>
      <c r="AA218" s="800"/>
      <c r="AB218" s="806"/>
      <c r="AC218" s="803"/>
      <c r="AD218" s="807"/>
      <c r="AE218" s="797"/>
      <c r="AF218" s="806"/>
      <c r="AG218" s="806"/>
      <c r="AH218" s="781"/>
      <c r="AI218" s="792"/>
      <c r="AJ218" s="792"/>
      <c r="AK218" s="156"/>
      <c r="AL218" s="782"/>
      <c r="AM218" s="781"/>
      <c r="AN218" s="808"/>
      <c r="AO218" s="779"/>
      <c r="AP218" s="811"/>
      <c r="AQ218" s="811"/>
      <c r="AR218" s="811"/>
      <c r="AS218" s="811"/>
      <c r="AT218" s="811"/>
      <c r="AU218" s="779"/>
      <c r="AV218" s="811"/>
      <c r="AW218" s="811"/>
      <c r="AX218" s="811"/>
      <c r="AY218" s="811"/>
      <c r="AZ218" s="811"/>
      <c r="BA218" s="811"/>
      <c r="BB218" s="811"/>
      <c r="BC218" s="811"/>
      <c r="BD218" s="811"/>
      <c r="BE218" s="811"/>
      <c r="BF218" s="811"/>
      <c r="BG218" s="811"/>
      <c r="BH218" s="811"/>
      <c r="BI218" s="811"/>
      <c r="BJ218" s="811"/>
      <c r="BK218" s="811"/>
      <c r="BL218" s="811"/>
      <c r="BM218" s="811"/>
    </row>
    <row r="219" spans="1:65" s="163" customFormat="1" ht="5.25" customHeight="1" x14ac:dyDescent="0.25">
      <c r="A219" s="779"/>
      <c r="B219" s="779"/>
      <c r="C219" s="779"/>
      <c r="D219" s="779"/>
      <c r="E219" s="779"/>
      <c r="F219" s="779"/>
      <c r="G219" s="779"/>
      <c r="H219" s="779"/>
      <c r="I219" s="779"/>
      <c r="J219" s="779"/>
      <c r="K219" s="779"/>
      <c r="L219" s="779"/>
      <c r="M219" s="779"/>
      <c r="N219" s="810"/>
      <c r="O219" s="779"/>
      <c r="P219" s="785"/>
      <c r="Q219" s="788"/>
      <c r="R219" s="160" t="s">
        <v>947</v>
      </c>
      <c r="S219" s="161"/>
      <c r="T219" s="161"/>
      <c r="U219" s="782"/>
      <c r="V219" s="781"/>
      <c r="W219" s="808"/>
      <c r="X219" s="809"/>
      <c r="Y219" s="807"/>
      <c r="Z219" s="806"/>
      <c r="AA219" s="800"/>
      <c r="AB219" s="806"/>
      <c r="AC219" s="803"/>
      <c r="AD219" s="807"/>
      <c r="AE219" s="797"/>
      <c r="AF219" s="806"/>
      <c r="AG219" s="806"/>
      <c r="AH219" s="781"/>
      <c r="AI219" s="792"/>
      <c r="AJ219" s="792"/>
      <c r="AK219" s="156"/>
      <c r="AL219" s="782"/>
      <c r="AM219" s="781"/>
      <c r="AN219" s="808"/>
      <c r="AO219" s="779"/>
      <c r="AP219" s="811"/>
      <c r="AQ219" s="811"/>
      <c r="AR219" s="811"/>
      <c r="AS219" s="811"/>
      <c r="AT219" s="811"/>
      <c r="AU219" s="779"/>
      <c r="AV219" s="811"/>
      <c r="AW219" s="811"/>
      <c r="AX219" s="811"/>
      <c r="AY219" s="811"/>
      <c r="AZ219" s="811"/>
      <c r="BA219" s="811"/>
      <c r="BB219" s="811"/>
      <c r="BC219" s="811"/>
      <c r="BD219" s="811"/>
      <c r="BE219" s="811"/>
      <c r="BF219" s="811"/>
      <c r="BG219" s="811"/>
      <c r="BH219" s="811"/>
      <c r="BI219" s="811"/>
      <c r="BJ219" s="811"/>
      <c r="BK219" s="811"/>
      <c r="BL219" s="811"/>
      <c r="BM219" s="811"/>
    </row>
    <row r="220" spans="1:65" s="163" customFormat="1" ht="5.25" customHeight="1" x14ac:dyDescent="0.25">
      <c r="A220" s="779"/>
      <c r="B220" s="779"/>
      <c r="C220" s="779"/>
      <c r="D220" s="779"/>
      <c r="E220" s="779"/>
      <c r="F220" s="779"/>
      <c r="G220" s="779"/>
      <c r="H220" s="779"/>
      <c r="I220" s="779"/>
      <c r="J220" s="779"/>
      <c r="K220" s="779"/>
      <c r="L220" s="779"/>
      <c r="M220" s="779"/>
      <c r="N220" s="810"/>
      <c r="O220" s="779"/>
      <c r="P220" s="785"/>
      <c r="Q220" s="788"/>
      <c r="R220" s="160" t="s">
        <v>948</v>
      </c>
      <c r="S220" s="161"/>
      <c r="T220" s="161"/>
      <c r="U220" s="782"/>
      <c r="V220" s="781"/>
      <c r="W220" s="808"/>
      <c r="X220" s="809"/>
      <c r="Y220" s="807"/>
      <c r="Z220" s="806"/>
      <c r="AA220" s="800"/>
      <c r="AB220" s="806"/>
      <c r="AC220" s="803"/>
      <c r="AD220" s="807"/>
      <c r="AE220" s="797"/>
      <c r="AF220" s="806"/>
      <c r="AG220" s="806"/>
      <c r="AH220" s="781"/>
      <c r="AI220" s="792"/>
      <c r="AJ220" s="792"/>
      <c r="AK220" s="156"/>
      <c r="AL220" s="782"/>
      <c r="AM220" s="781"/>
      <c r="AN220" s="808"/>
      <c r="AO220" s="779"/>
      <c r="AP220" s="811"/>
      <c r="AQ220" s="811"/>
      <c r="AR220" s="811"/>
      <c r="AS220" s="811"/>
      <c r="AT220" s="811"/>
      <c r="AU220" s="779"/>
      <c r="AV220" s="811"/>
      <c r="AW220" s="811"/>
      <c r="AX220" s="811"/>
      <c r="AY220" s="811"/>
      <c r="AZ220" s="811"/>
      <c r="BA220" s="811"/>
      <c r="BB220" s="811"/>
      <c r="BC220" s="811"/>
      <c r="BD220" s="811"/>
      <c r="BE220" s="811"/>
      <c r="BF220" s="811"/>
      <c r="BG220" s="811"/>
      <c r="BH220" s="811"/>
      <c r="BI220" s="811"/>
      <c r="BJ220" s="811"/>
      <c r="BK220" s="811"/>
      <c r="BL220" s="811"/>
      <c r="BM220" s="811"/>
    </row>
    <row r="221" spans="1:65" s="163" customFormat="1" ht="5.25" customHeight="1" x14ac:dyDescent="0.25">
      <c r="A221" s="779"/>
      <c r="B221" s="779"/>
      <c r="C221" s="779"/>
      <c r="D221" s="779"/>
      <c r="E221" s="779"/>
      <c r="F221" s="779"/>
      <c r="G221" s="779"/>
      <c r="H221" s="779"/>
      <c r="I221" s="779"/>
      <c r="J221" s="779"/>
      <c r="K221" s="779"/>
      <c r="L221" s="779"/>
      <c r="M221" s="779"/>
      <c r="N221" s="810"/>
      <c r="O221" s="779"/>
      <c r="P221" s="785"/>
      <c r="Q221" s="788"/>
      <c r="R221" s="160" t="s">
        <v>949</v>
      </c>
      <c r="S221" s="161"/>
      <c r="T221" s="161"/>
      <c r="U221" s="782"/>
      <c r="V221" s="781"/>
      <c r="W221" s="808"/>
      <c r="X221" s="809"/>
      <c r="Y221" s="807"/>
      <c r="Z221" s="806"/>
      <c r="AA221" s="800"/>
      <c r="AB221" s="806"/>
      <c r="AC221" s="803"/>
      <c r="AD221" s="807"/>
      <c r="AE221" s="797"/>
      <c r="AF221" s="806"/>
      <c r="AG221" s="806"/>
      <c r="AH221" s="781"/>
      <c r="AI221" s="792"/>
      <c r="AJ221" s="792"/>
      <c r="AK221" s="156"/>
      <c r="AL221" s="782"/>
      <c r="AM221" s="781"/>
      <c r="AN221" s="808"/>
      <c r="AO221" s="779"/>
      <c r="AP221" s="811"/>
      <c r="AQ221" s="811"/>
      <c r="AR221" s="811"/>
      <c r="AS221" s="811"/>
      <c r="AT221" s="811"/>
      <c r="AU221" s="779"/>
      <c r="AV221" s="811"/>
      <c r="AW221" s="811"/>
      <c r="AX221" s="811"/>
      <c r="AY221" s="811"/>
      <c r="AZ221" s="811"/>
      <c r="BA221" s="811"/>
      <c r="BB221" s="811"/>
      <c r="BC221" s="811"/>
      <c r="BD221" s="811"/>
      <c r="BE221" s="811"/>
      <c r="BF221" s="811"/>
      <c r="BG221" s="811"/>
      <c r="BH221" s="811"/>
      <c r="BI221" s="811"/>
      <c r="BJ221" s="811"/>
      <c r="BK221" s="811"/>
      <c r="BL221" s="811"/>
      <c r="BM221" s="811"/>
    </row>
    <row r="222" spans="1:65" s="163" customFormat="1" ht="5.25" customHeight="1" x14ac:dyDescent="0.25">
      <c r="A222" s="779"/>
      <c r="B222" s="779"/>
      <c r="C222" s="779"/>
      <c r="D222" s="779"/>
      <c r="E222" s="779"/>
      <c r="F222" s="779"/>
      <c r="G222" s="779"/>
      <c r="H222" s="779"/>
      <c r="I222" s="779"/>
      <c r="J222" s="779"/>
      <c r="K222" s="779"/>
      <c r="L222" s="779"/>
      <c r="M222" s="779"/>
      <c r="N222" s="810"/>
      <c r="O222" s="779"/>
      <c r="P222" s="785"/>
      <c r="Q222" s="788"/>
      <c r="R222" s="160" t="s">
        <v>1101</v>
      </c>
      <c r="S222" s="161"/>
      <c r="T222" s="161"/>
      <c r="U222" s="782"/>
      <c r="V222" s="781"/>
      <c r="W222" s="808"/>
      <c r="X222" s="809"/>
      <c r="Y222" s="807"/>
      <c r="Z222" s="806"/>
      <c r="AA222" s="800"/>
      <c r="AB222" s="806"/>
      <c r="AC222" s="803"/>
      <c r="AD222" s="807"/>
      <c r="AE222" s="797"/>
      <c r="AF222" s="806"/>
      <c r="AG222" s="806"/>
      <c r="AH222" s="781"/>
      <c r="AI222" s="792"/>
      <c r="AJ222" s="792"/>
      <c r="AK222" s="156"/>
      <c r="AL222" s="782"/>
      <c r="AM222" s="781"/>
      <c r="AN222" s="808"/>
      <c r="AO222" s="779"/>
      <c r="AP222" s="811"/>
      <c r="AQ222" s="811"/>
      <c r="AR222" s="811"/>
      <c r="AS222" s="811"/>
      <c r="AT222" s="811"/>
      <c r="AU222" s="779"/>
      <c r="AV222" s="811"/>
      <c r="AW222" s="811"/>
      <c r="AX222" s="811"/>
      <c r="AY222" s="811"/>
      <c r="AZ222" s="811"/>
      <c r="BA222" s="811"/>
      <c r="BB222" s="811"/>
      <c r="BC222" s="811"/>
      <c r="BD222" s="811"/>
      <c r="BE222" s="811"/>
      <c r="BF222" s="811"/>
      <c r="BG222" s="811"/>
      <c r="BH222" s="811"/>
      <c r="BI222" s="811"/>
      <c r="BJ222" s="811"/>
      <c r="BK222" s="811"/>
      <c r="BL222" s="811"/>
      <c r="BM222" s="811"/>
    </row>
    <row r="223" spans="1:65" s="163" customFormat="1" ht="5.25" customHeight="1" x14ac:dyDescent="0.25">
      <c r="A223" s="779"/>
      <c r="B223" s="779"/>
      <c r="C223" s="779"/>
      <c r="D223" s="779"/>
      <c r="E223" s="779"/>
      <c r="F223" s="779"/>
      <c r="G223" s="779"/>
      <c r="H223" s="779"/>
      <c r="I223" s="779"/>
      <c r="J223" s="779"/>
      <c r="K223" s="779"/>
      <c r="L223" s="779"/>
      <c r="M223" s="779"/>
      <c r="N223" s="810"/>
      <c r="O223" s="779"/>
      <c r="P223" s="785"/>
      <c r="Q223" s="788"/>
      <c r="R223" s="160" t="s">
        <v>951</v>
      </c>
      <c r="S223" s="161"/>
      <c r="T223" s="161"/>
      <c r="U223" s="782"/>
      <c r="V223" s="781"/>
      <c r="W223" s="808"/>
      <c r="X223" s="809"/>
      <c r="Y223" s="807"/>
      <c r="Z223" s="806"/>
      <c r="AA223" s="800"/>
      <c r="AB223" s="806"/>
      <c r="AC223" s="803"/>
      <c r="AD223" s="807"/>
      <c r="AE223" s="797"/>
      <c r="AF223" s="806"/>
      <c r="AG223" s="806"/>
      <c r="AH223" s="781"/>
      <c r="AI223" s="792"/>
      <c r="AJ223" s="792"/>
      <c r="AK223" s="156"/>
      <c r="AL223" s="782"/>
      <c r="AM223" s="781"/>
      <c r="AN223" s="808"/>
      <c r="AO223" s="779"/>
      <c r="AP223" s="811"/>
      <c r="AQ223" s="811"/>
      <c r="AR223" s="811"/>
      <c r="AS223" s="811"/>
      <c r="AT223" s="811"/>
      <c r="AU223" s="779"/>
      <c r="AV223" s="811"/>
      <c r="AW223" s="811"/>
      <c r="AX223" s="811"/>
      <c r="AY223" s="811"/>
      <c r="AZ223" s="811"/>
      <c r="BA223" s="811"/>
      <c r="BB223" s="811"/>
      <c r="BC223" s="811"/>
      <c r="BD223" s="811"/>
      <c r="BE223" s="811"/>
      <c r="BF223" s="811"/>
      <c r="BG223" s="811"/>
      <c r="BH223" s="811"/>
      <c r="BI223" s="811"/>
      <c r="BJ223" s="811"/>
      <c r="BK223" s="811"/>
      <c r="BL223" s="811"/>
      <c r="BM223" s="811"/>
    </row>
    <row r="224" spans="1:65" s="163" customFormat="1" ht="5.25" customHeight="1" x14ac:dyDescent="0.25">
      <c r="A224" s="779"/>
      <c r="B224" s="779"/>
      <c r="C224" s="779"/>
      <c r="D224" s="779"/>
      <c r="E224" s="779"/>
      <c r="F224" s="779"/>
      <c r="G224" s="779"/>
      <c r="H224" s="779"/>
      <c r="I224" s="779"/>
      <c r="J224" s="779"/>
      <c r="K224" s="779"/>
      <c r="L224" s="779"/>
      <c r="M224" s="779"/>
      <c r="N224" s="810"/>
      <c r="O224" s="779"/>
      <c r="P224" s="785"/>
      <c r="Q224" s="788"/>
      <c r="R224" s="160" t="s">
        <v>952</v>
      </c>
      <c r="S224" s="161"/>
      <c r="T224" s="161"/>
      <c r="U224" s="782"/>
      <c r="V224" s="781"/>
      <c r="W224" s="808"/>
      <c r="X224" s="809"/>
      <c r="Y224" s="807"/>
      <c r="Z224" s="806"/>
      <c r="AA224" s="800"/>
      <c r="AB224" s="806"/>
      <c r="AC224" s="803"/>
      <c r="AD224" s="807"/>
      <c r="AE224" s="797"/>
      <c r="AF224" s="806"/>
      <c r="AG224" s="806"/>
      <c r="AH224" s="781"/>
      <c r="AI224" s="792"/>
      <c r="AJ224" s="792"/>
      <c r="AK224" s="156"/>
      <c r="AL224" s="782"/>
      <c r="AM224" s="781"/>
      <c r="AN224" s="808"/>
      <c r="AO224" s="779"/>
      <c r="AP224" s="811"/>
      <c r="AQ224" s="811"/>
      <c r="AR224" s="811"/>
      <c r="AS224" s="811"/>
      <c r="AT224" s="811"/>
      <c r="AU224" s="779"/>
      <c r="AV224" s="811"/>
      <c r="AW224" s="811"/>
      <c r="AX224" s="811"/>
      <c r="AY224" s="811"/>
      <c r="AZ224" s="811"/>
      <c r="BA224" s="811"/>
      <c r="BB224" s="811"/>
      <c r="BC224" s="811"/>
      <c r="BD224" s="811"/>
      <c r="BE224" s="811"/>
      <c r="BF224" s="811"/>
      <c r="BG224" s="811"/>
      <c r="BH224" s="811"/>
      <c r="BI224" s="811"/>
      <c r="BJ224" s="811"/>
      <c r="BK224" s="811"/>
      <c r="BL224" s="811"/>
      <c r="BM224" s="811"/>
    </row>
    <row r="225" spans="1:65" s="163" customFormat="1" ht="5.25" customHeight="1" x14ac:dyDescent="0.25">
      <c r="A225" s="779"/>
      <c r="B225" s="779"/>
      <c r="C225" s="779"/>
      <c r="D225" s="779"/>
      <c r="E225" s="779"/>
      <c r="F225" s="779"/>
      <c r="G225" s="779"/>
      <c r="H225" s="779"/>
      <c r="I225" s="779"/>
      <c r="J225" s="779"/>
      <c r="K225" s="779"/>
      <c r="L225" s="779"/>
      <c r="M225" s="779"/>
      <c r="N225" s="810"/>
      <c r="O225" s="779"/>
      <c r="P225" s="785"/>
      <c r="Q225" s="788"/>
      <c r="R225" s="160" t="s">
        <v>953</v>
      </c>
      <c r="S225" s="161"/>
      <c r="T225" s="161"/>
      <c r="U225" s="782"/>
      <c r="V225" s="781"/>
      <c r="W225" s="808"/>
      <c r="X225" s="809"/>
      <c r="Y225" s="807"/>
      <c r="Z225" s="806"/>
      <c r="AA225" s="800"/>
      <c r="AB225" s="806"/>
      <c r="AC225" s="803"/>
      <c r="AD225" s="807"/>
      <c r="AE225" s="797"/>
      <c r="AF225" s="806"/>
      <c r="AG225" s="806"/>
      <c r="AH225" s="781"/>
      <c r="AI225" s="792"/>
      <c r="AJ225" s="792"/>
      <c r="AK225" s="156"/>
      <c r="AL225" s="782"/>
      <c r="AM225" s="781"/>
      <c r="AN225" s="808"/>
      <c r="AO225" s="779"/>
      <c r="AP225" s="811"/>
      <c r="AQ225" s="811"/>
      <c r="AR225" s="811"/>
      <c r="AS225" s="811"/>
      <c r="AT225" s="811"/>
      <c r="AU225" s="779"/>
      <c r="AV225" s="811"/>
      <c r="AW225" s="811"/>
      <c r="AX225" s="811"/>
      <c r="AY225" s="811"/>
      <c r="AZ225" s="811"/>
      <c r="BA225" s="811"/>
      <c r="BB225" s="811"/>
      <c r="BC225" s="811"/>
      <c r="BD225" s="811"/>
      <c r="BE225" s="811"/>
      <c r="BF225" s="811"/>
      <c r="BG225" s="811"/>
      <c r="BH225" s="811"/>
      <c r="BI225" s="811"/>
      <c r="BJ225" s="811"/>
      <c r="BK225" s="811"/>
      <c r="BL225" s="811"/>
      <c r="BM225" s="811"/>
    </row>
    <row r="226" spans="1:65" s="163" customFormat="1" ht="5.25" customHeight="1" x14ac:dyDescent="0.25">
      <c r="A226" s="779"/>
      <c r="B226" s="779"/>
      <c r="C226" s="779"/>
      <c r="D226" s="779"/>
      <c r="E226" s="779"/>
      <c r="F226" s="779"/>
      <c r="G226" s="779"/>
      <c r="H226" s="779"/>
      <c r="I226" s="779"/>
      <c r="J226" s="779"/>
      <c r="K226" s="779"/>
      <c r="L226" s="779"/>
      <c r="M226" s="779"/>
      <c r="N226" s="810"/>
      <c r="O226" s="779"/>
      <c r="P226" s="786"/>
      <c r="Q226" s="789"/>
      <c r="R226" s="164" t="s">
        <v>954</v>
      </c>
      <c r="S226" s="161">
        <f>COUNTA(S207:S225)</f>
        <v>0</v>
      </c>
      <c r="T226" s="161">
        <f>COUNTA(T207:T225)</f>
        <v>0</v>
      </c>
      <c r="U226" s="782"/>
      <c r="V226" s="781"/>
      <c r="W226" s="808"/>
      <c r="X226" s="809"/>
      <c r="Y226" s="807"/>
      <c r="Z226" s="806"/>
      <c r="AA226" s="801"/>
      <c r="AB226" s="806"/>
      <c r="AC226" s="804"/>
      <c r="AD226" s="807"/>
      <c r="AE226" s="797"/>
      <c r="AF226" s="806"/>
      <c r="AG226" s="806"/>
      <c r="AH226" s="781"/>
      <c r="AI226" s="793"/>
      <c r="AJ226" s="793"/>
      <c r="AK226" s="159"/>
      <c r="AL226" s="782"/>
      <c r="AM226" s="781"/>
      <c r="AN226" s="808"/>
      <c r="AO226" s="779"/>
      <c r="AP226" s="811"/>
      <c r="AQ226" s="811"/>
      <c r="AR226" s="811"/>
      <c r="AS226" s="811"/>
      <c r="AT226" s="811"/>
      <c r="AU226" s="779"/>
      <c r="AV226" s="811"/>
      <c r="AW226" s="811"/>
      <c r="AX226" s="811"/>
      <c r="AY226" s="811"/>
      <c r="AZ226" s="811"/>
      <c r="BA226" s="811"/>
      <c r="BB226" s="811"/>
      <c r="BC226" s="811"/>
      <c r="BD226" s="811"/>
      <c r="BE226" s="811"/>
      <c r="BF226" s="811"/>
      <c r="BG226" s="811"/>
      <c r="BH226" s="811"/>
      <c r="BI226" s="811"/>
      <c r="BJ226" s="811"/>
      <c r="BK226" s="811"/>
      <c r="BL226" s="811"/>
      <c r="BM226" s="811"/>
    </row>
    <row r="227" spans="1:65" s="163" customFormat="1" ht="5.25" customHeight="1" x14ac:dyDescent="0.25">
      <c r="A227" s="779">
        <v>8</v>
      </c>
      <c r="B227" s="779"/>
      <c r="C227" s="779" t="s">
        <v>1112</v>
      </c>
      <c r="D227" s="779"/>
      <c r="E227" s="779"/>
      <c r="F227" s="779" t="s">
        <v>1113</v>
      </c>
      <c r="G227" s="779"/>
      <c r="H227" s="779"/>
      <c r="I227" s="779"/>
      <c r="J227" s="779"/>
      <c r="K227" s="779"/>
      <c r="L227" s="779"/>
      <c r="M227" s="779"/>
      <c r="N227" s="810"/>
      <c r="O227" s="779"/>
      <c r="P227" s="784"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787">
        <f>IF(P227="Casi seguro",100%,IF(P227="Probable",80%,IF(P227="Posible",60%,IF(P227="Improbable",40%,IF(P227="Rara vez",20%,0)))))</f>
        <v>0</v>
      </c>
      <c r="R227" s="160" t="s">
        <v>904</v>
      </c>
      <c r="S227" s="161"/>
      <c r="T227" s="161"/>
      <c r="U227" s="782" t="str">
        <f>IF(S246&lt;=5,"Moderado",IF(S246&lt;=11,"Mayor","Catastrofico"))</f>
        <v>Moderado</v>
      </c>
      <c r="V227" s="781">
        <f>IF(U227=0,0,IF(U227="Moderado",60%,IF(U227="Mayor",80%,100%)))</f>
        <v>0.6</v>
      </c>
      <c r="W227" s="808" t="e">
        <v>#N/A</v>
      </c>
      <c r="X227" s="809"/>
      <c r="Y227" s="782" t="str">
        <f>IF(Z227="Preventivo","X",IF(Z227="Detectivo","X","X "))</f>
        <v xml:space="preserve">X </v>
      </c>
      <c r="Z227" s="797"/>
      <c r="AA227" s="799" t="str">
        <f>IF(Z227="","",IF(Z227="Preventivo",25%,15%))</f>
        <v/>
      </c>
      <c r="AB227" s="797"/>
      <c r="AC227" s="799">
        <f>IF(AB227="Automatico",25%,15%)</f>
        <v>0.15</v>
      </c>
      <c r="AD227" s="781" t="e">
        <f>AA227+AC227</f>
        <v>#VALUE!</v>
      </c>
      <c r="AE227" s="797"/>
      <c r="AF227" s="797"/>
      <c r="AG227" s="797"/>
      <c r="AH227" s="781" t="e">
        <f>Q227-(Q227*AD227)</f>
        <v>#VALUE!</v>
      </c>
      <c r="AI227" s="791" t="e">
        <f>IF(AJ227=0,"Defina la frecuencia",IF(AJ227=20%,"Rara vez",IF(AJ227=40%,"Improbable",IF(AJ227=60%,"Posible",IF(AJ227=80%,"Probable","Casi seguro")))))</f>
        <v>#VALUE!</v>
      </c>
      <c r="AJ227" s="791" t="e">
        <f>IF(AH234&lt;20%,20%,IF(AH234&lt;40%,40%,IF(AH234&lt;60%,60%,IF(AH234&lt;80%,80%,100%))))</f>
        <v>#VALUE!</v>
      </c>
      <c r="AK227" s="162" t="e">
        <f>VALUE(AJ227)</f>
        <v>#VALUE!</v>
      </c>
      <c r="AL227" s="782" t="str">
        <f>U227</f>
        <v>Moderado</v>
      </c>
      <c r="AM227" s="781">
        <f>V227</f>
        <v>0.6</v>
      </c>
      <c r="AN227" s="808" t="e">
        <v>#VALUE!</v>
      </c>
      <c r="AO227" s="779"/>
      <c r="AP227" s="779" t="s">
        <v>1111</v>
      </c>
      <c r="AQ227" s="779"/>
      <c r="AR227" s="794"/>
      <c r="AS227" s="794"/>
      <c r="AT227" s="779"/>
      <c r="AU227" s="779"/>
      <c r="AV227" s="779"/>
      <c r="AW227" s="779"/>
      <c r="AX227" s="779"/>
      <c r="AY227" s="779"/>
      <c r="AZ227" s="779"/>
      <c r="BA227" s="805"/>
      <c r="BB227" s="779"/>
      <c r="BC227" s="779"/>
      <c r="BD227" s="779"/>
      <c r="BE227" s="779"/>
      <c r="BF227" s="779"/>
      <c r="BG227" s="805"/>
      <c r="BH227" s="779"/>
      <c r="BI227" s="779"/>
      <c r="BJ227" s="779"/>
      <c r="BK227" s="779"/>
      <c r="BL227" s="779"/>
      <c r="BM227" s="805"/>
    </row>
    <row r="228" spans="1:65" s="163" customFormat="1" ht="5.25" customHeight="1" x14ac:dyDescent="0.25">
      <c r="A228" s="779"/>
      <c r="B228" s="779"/>
      <c r="C228" s="779"/>
      <c r="D228" s="779"/>
      <c r="E228" s="779"/>
      <c r="F228" s="779"/>
      <c r="G228" s="779"/>
      <c r="H228" s="779"/>
      <c r="I228" s="779"/>
      <c r="J228" s="779"/>
      <c r="K228" s="779"/>
      <c r="L228" s="779"/>
      <c r="M228" s="779"/>
      <c r="N228" s="810"/>
      <c r="O228" s="779"/>
      <c r="P228" s="785"/>
      <c r="Q228" s="788"/>
      <c r="R228" s="160" t="s">
        <v>923</v>
      </c>
      <c r="S228" s="161"/>
      <c r="T228" s="161"/>
      <c r="U228" s="782"/>
      <c r="V228" s="781"/>
      <c r="W228" s="808"/>
      <c r="X228" s="809"/>
      <c r="Y228" s="782"/>
      <c r="Z228" s="806"/>
      <c r="AA228" s="800"/>
      <c r="AB228" s="806"/>
      <c r="AC228" s="800"/>
      <c r="AD228" s="807"/>
      <c r="AE228" s="806"/>
      <c r="AF228" s="806"/>
      <c r="AG228" s="806"/>
      <c r="AH228" s="781"/>
      <c r="AI228" s="792"/>
      <c r="AJ228" s="792"/>
      <c r="AK228" s="156"/>
      <c r="AL228" s="782"/>
      <c r="AM228" s="781"/>
      <c r="AN228" s="808"/>
      <c r="AO228" s="779"/>
      <c r="AP228" s="779"/>
      <c r="AQ228" s="811"/>
      <c r="AR228" s="811"/>
      <c r="AS228" s="811"/>
      <c r="AT228" s="811"/>
      <c r="AU228" s="779"/>
      <c r="AV228" s="779"/>
      <c r="AW228" s="779"/>
      <c r="AX228" s="779"/>
      <c r="AY228" s="811"/>
      <c r="AZ228" s="811"/>
      <c r="BA228" s="811"/>
      <c r="BB228" s="779"/>
      <c r="BC228" s="779"/>
      <c r="BD228" s="779"/>
      <c r="BE228" s="811"/>
      <c r="BF228" s="811"/>
      <c r="BG228" s="811"/>
      <c r="BH228" s="779"/>
      <c r="BI228" s="779"/>
      <c r="BJ228" s="779"/>
      <c r="BK228" s="811"/>
      <c r="BL228" s="811"/>
      <c r="BM228" s="811"/>
    </row>
    <row r="229" spans="1:65" s="163" customFormat="1" ht="5.25" customHeight="1" x14ac:dyDescent="0.25">
      <c r="A229" s="779"/>
      <c r="B229" s="779"/>
      <c r="C229" s="779"/>
      <c r="D229" s="779"/>
      <c r="E229" s="779"/>
      <c r="F229" s="779"/>
      <c r="G229" s="779"/>
      <c r="H229" s="779"/>
      <c r="I229" s="779"/>
      <c r="J229" s="779"/>
      <c r="K229" s="779"/>
      <c r="L229" s="779"/>
      <c r="M229" s="779"/>
      <c r="N229" s="810"/>
      <c r="O229" s="779"/>
      <c r="P229" s="785"/>
      <c r="Q229" s="788"/>
      <c r="R229" s="160" t="s">
        <v>924</v>
      </c>
      <c r="S229" s="161"/>
      <c r="T229" s="161"/>
      <c r="U229" s="782"/>
      <c r="V229" s="781"/>
      <c r="W229" s="808"/>
      <c r="X229" s="809"/>
      <c r="Y229" s="782"/>
      <c r="Z229" s="806"/>
      <c r="AA229" s="800"/>
      <c r="AB229" s="806"/>
      <c r="AC229" s="800"/>
      <c r="AD229" s="807"/>
      <c r="AE229" s="806"/>
      <c r="AF229" s="806"/>
      <c r="AG229" s="806"/>
      <c r="AH229" s="781"/>
      <c r="AI229" s="792"/>
      <c r="AJ229" s="792"/>
      <c r="AK229" s="156"/>
      <c r="AL229" s="782"/>
      <c r="AM229" s="781"/>
      <c r="AN229" s="808"/>
      <c r="AO229" s="779"/>
      <c r="AP229" s="779"/>
      <c r="AQ229" s="811"/>
      <c r="AR229" s="811"/>
      <c r="AS229" s="811"/>
      <c r="AT229" s="811"/>
      <c r="AU229" s="779"/>
      <c r="AV229" s="779"/>
      <c r="AW229" s="779"/>
      <c r="AX229" s="779"/>
      <c r="AY229" s="811"/>
      <c r="AZ229" s="811"/>
      <c r="BA229" s="811"/>
      <c r="BB229" s="779"/>
      <c r="BC229" s="779"/>
      <c r="BD229" s="779"/>
      <c r="BE229" s="811"/>
      <c r="BF229" s="811"/>
      <c r="BG229" s="811"/>
      <c r="BH229" s="779"/>
      <c r="BI229" s="779"/>
      <c r="BJ229" s="779"/>
      <c r="BK229" s="811"/>
      <c r="BL229" s="811"/>
      <c r="BM229" s="811"/>
    </row>
    <row r="230" spans="1:65" s="163" customFormat="1" ht="5.25" customHeight="1" x14ac:dyDescent="0.25">
      <c r="A230" s="779"/>
      <c r="B230" s="779"/>
      <c r="C230" s="779"/>
      <c r="D230" s="779"/>
      <c r="E230" s="779"/>
      <c r="F230" s="779"/>
      <c r="G230" s="779"/>
      <c r="H230" s="779"/>
      <c r="I230" s="779"/>
      <c r="J230" s="779"/>
      <c r="K230" s="779"/>
      <c r="L230" s="779"/>
      <c r="M230" s="779"/>
      <c r="N230" s="810"/>
      <c r="O230" s="779"/>
      <c r="P230" s="785"/>
      <c r="Q230" s="788"/>
      <c r="R230" s="160" t="s">
        <v>925</v>
      </c>
      <c r="S230" s="161"/>
      <c r="T230" s="161"/>
      <c r="U230" s="782"/>
      <c r="V230" s="781"/>
      <c r="W230" s="808"/>
      <c r="X230" s="809"/>
      <c r="Y230" s="782"/>
      <c r="Z230" s="806"/>
      <c r="AA230" s="800"/>
      <c r="AB230" s="806"/>
      <c r="AC230" s="800"/>
      <c r="AD230" s="807"/>
      <c r="AE230" s="806"/>
      <c r="AF230" s="806"/>
      <c r="AG230" s="806"/>
      <c r="AH230" s="781"/>
      <c r="AI230" s="792"/>
      <c r="AJ230" s="792"/>
      <c r="AK230" s="156"/>
      <c r="AL230" s="782"/>
      <c r="AM230" s="781"/>
      <c r="AN230" s="808"/>
      <c r="AO230" s="779"/>
      <c r="AP230" s="779"/>
      <c r="AQ230" s="811"/>
      <c r="AR230" s="811"/>
      <c r="AS230" s="811"/>
      <c r="AT230" s="811"/>
      <c r="AU230" s="779"/>
      <c r="AV230" s="779"/>
      <c r="AW230" s="779"/>
      <c r="AX230" s="779"/>
      <c r="AY230" s="811"/>
      <c r="AZ230" s="811"/>
      <c r="BA230" s="811"/>
      <c r="BB230" s="779"/>
      <c r="BC230" s="779"/>
      <c r="BD230" s="779"/>
      <c r="BE230" s="811"/>
      <c r="BF230" s="811"/>
      <c r="BG230" s="811"/>
      <c r="BH230" s="779"/>
      <c r="BI230" s="779"/>
      <c r="BJ230" s="779"/>
      <c r="BK230" s="811"/>
      <c r="BL230" s="811"/>
      <c r="BM230" s="811"/>
    </row>
    <row r="231" spans="1:65" s="163" customFormat="1" ht="5.25" customHeight="1" x14ac:dyDescent="0.25">
      <c r="A231" s="779"/>
      <c r="B231" s="779"/>
      <c r="C231" s="779"/>
      <c r="D231" s="779"/>
      <c r="E231" s="779"/>
      <c r="F231" s="779"/>
      <c r="G231" s="779"/>
      <c r="H231" s="779"/>
      <c r="I231" s="779"/>
      <c r="J231" s="779"/>
      <c r="K231" s="779"/>
      <c r="L231" s="779"/>
      <c r="M231" s="779"/>
      <c r="N231" s="810"/>
      <c r="O231" s="779"/>
      <c r="P231" s="785"/>
      <c r="Q231" s="788"/>
      <c r="R231" s="160" t="s">
        <v>926</v>
      </c>
      <c r="S231" s="161"/>
      <c r="T231" s="161"/>
      <c r="U231" s="782"/>
      <c r="V231" s="781"/>
      <c r="W231" s="808"/>
      <c r="X231" s="809"/>
      <c r="Y231" s="782"/>
      <c r="Z231" s="806"/>
      <c r="AA231" s="800"/>
      <c r="AB231" s="806"/>
      <c r="AC231" s="800"/>
      <c r="AD231" s="807"/>
      <c r="AE231" s="806"/>
      <c r="AF231" s="806"/>
      <c r="AG231" s="806"/>
      <c r="AH231" s="781"/>
      <c r="AI231" s="792"/>
      <c r="AJ231" s="792"/>
      <c r="AK231" s="156"/>
      <c r="AL231" s="782"/>
      <c r="AM231" s="781"/>
      <c r="AN231" s="808"/>
      <c r="AO231" s="779"/>
      <c r="AP231" s="779"/>
      <c r="AQ231" s="811"/>
      <c r="AR231" s="811"/>
      <c r="AS231" s="811"/>
      <c r="AT231" s="811"/>
      <c r="AU231" s="779"/>
      <c r="AV231" s="779"/>
      <c r="AW231" s="779"/>
      <c r="AX231" s="779"/>
      <c r="AY231" s="811"/>
      <c r="AZ231" s="811"/>
      <c r="BA231" s="811"/>
      <c r="BB231" s="779"/>
      <c r="BC231" s="779"/>
      <c r="BD231" s="779"/>
      <c r="BE231" s="811"/>
      <c r="BF231" s="811"/>
      <c r="BG231" s="811"/>
      <c r="BH231" s="779"/>
      <c r="BI231" s="779"/>
      <c r="BJ231" s="779"/>
      <c r="BK231" s="811"/>
      <c r="BL231" s="811"/>
      <c r="BM231" s="811"/>
    </row>
    <row r="232" spans="1:65" s="163" customFormat="1" ht="5.25" customHeight="1" x14ac:dyDescent="0.25">
      <c r="A232" s="779"/>
      <c r="B232" s="779"/>
      <c r="C232" s="779"/>
      <c r="D232" s="779"/>
      <c r="E232" s="779"/>
      <c r="F232" s="779"/>
      <c r="G232" s="779"/>
      <c r="H232" s="779"/>
      <c r="I232" s="779"/>
      <c r="J232" s="779"/>
      <c r="K232" s="779"/>
      <c r="L232" s="779"/>
      <c r="M232" s="779"/>
      <c r="N232" s="810"/>
      <c r="O232" s="779"/>
      <c r="P232" s="785"/>
      <c r="Q232" s="788"/>
      <c r="R232" s="160" t="s">
        <v>927</v>
      </c>
      <c r="S232" s="161"/>
      <c r="T232" s="161"/>
      <c r="U232" s="782"/>
      <c r="V232" s="781"/>
      <c r="W232" s="808"/>
      <c r="X232" s="809"/>
      <c r="Y232" s="782"/>
      <c r="Z232" s="806"/>
      <c r="AA232" s="800"/>
      <c r="AB232" s="806"/>
      <c r="AC232" s="800"/>
      <c r="AD232" s="807"/>
      <c r="AE232" s="806"/>
      <c r="AF232" s="806"/>
      <c r="AG232" s="806"/>
      <c r="AH232" s="781"/>
      <c r="AI232" s="792"/>
      <c r="AJ232" s="792"/>
      <c r="AK232" s="156"/>
      <c r="AL232" s="782"/>
      <c r="AM232" s="781"/>
      <c r="AN232" s="808"/>
      <c r="AO232" s="779"/>
      <c r="AP232" s="779"/>
      <c r="AQ232" s="811"/>
      <c r="AR232" s="811"/>
      <c r="AS232" s="811"/>
      <c r="AT232" s="811"/>
      <c r="AU232" s="779"/>
      <c r="AV232" s="779"/>
      <c r="AW232" s="779"/>
      <c r="AX232" s="779"/>
      <c r="AY232" s="811"/>
      <c r="AZ232" s="811"/>
      <c r="BA232" s="811"/>
      <c r="BB232" s="779"/>
      <c r="BC232" s="779"/>
      <c r="BD232" s="779"/>
      <c r="BE232" s="811"/>
      <c r="BF232" s="811"/>
      <c r="BG232" s="811"/>
      <c r="BH232" s="779"/>
      <c r="BI232" s="779"/>
      <c r="BJ232" s="779"/>
      <c r="BK232" s="811"/>
      <c r="BL232" s="811"/>
      <c r="BM232" s="811"/>
    </row>
    <row r="233" spans="1:65" s="163" customFormat="1" ht="5.25" customHeight="1" x14ac:dyDescent="0.25">
      <c r="A233" s="779"/>
      <c r="B233" s="779"/>
      <c r="C233" s="779"/>
      <c r="D233" s="779"/>
      <c r="E233" s="779"/>
      <c r="F233" s="779"/>
      <c r="G233" s="779"/>
      <c r="H233" s="779"/>
      <c r="I233" s="779"/>
      <c r="J233" s="779"/>
      <c r="K233" s="779"/>
      <c r="L233" s="779"/>
      <c r="M233" s="779"/>
      <c r="N233" s="810"/>
      <c r="O233" s="779"/>
      <c r="P233" s="785"/>
      <c r="Q233" s="788"/>
      <c r="R233" s="160" t="s">
        <v>928</v>
      </c>
      <c r="S233" s="161"/>
      <c r="T233" s="161"/>
      <c r="U233" s="782"/>
      <c r="V233" s="781"/>
      <c r="W233" s="808"/>
      <c r="X233" s="809"/>
      <c r="Y233" s="782"/>
      <c r="Z233" s="806"/>
      <c r="AA233" s="801"/>
      <c r="AB233" s="806"/>
      <c r="AC233" s="801"/>
      <c r="AD233" s="807"/>
      <c r="AE233" s="806"/>
      <c r="AF233" s="806"/>
      <c r="AG233" s="806"/>
      <c r="AH233" s="781"/>
      <c r="AI233" s="792"/>
      <c r="AJ233" s="792"/>
      <c r="AK233" s="156"/>
      <c r="AL233" s="782"/>
      <c r="AM233" s="781"/>
      <c r="AN233" s="808"/>
      <c r="AO233" s="779"/>
      <c r="AP233" s="779"/>
      <c r="AQ233" s="811"/>
      <c r="AR233" s="811"/>
      <c r="AS233" s="811"/>
      <c r="AT233" s="811"/>
      <c r="AU233" s="779"/>
      <c r="AV233" s="779"/>
      <c r="AW233" s="779"/>
      <c r="AX233" s="779"/>
      <c r="AY233" s="811"/>
      <c r="AZ233" s="811"/>
      <c r="BA233" s="811"/>
      <c r="BB233" s="779"/>
      <c r="BC233" s="779"/>
      <c r="BD233" s="779"/>
      <c r="BE233" s="811"/>
      <c r="BF233" s="811"/>
      <c r="BG233" s="811"/>
      <c r="BH233" s="779"/>
      <c r="BI233" s="779"/>
      <c r="BJ233" s="779"/>
      <c r="BK233" s="811"/>
      <c r="BL233" s="811"/>
      <c r="BM233" s="811"/>
    </row>
    <row r="234" spans="1:65" s="163" customFormat="1" ht="5.25" customHeight="1" x14ac:dyDescent="0.25">
      <c r="A234" s="779"/>
      <c r="B234" s="779"/>
      <c r="C234" s="779"/>
      <c r="D234" s="779"/>
      <c r="E234" s="779"/>
      <c r="F234" s="779"/>
      <c r="G234" s="779"/>
      <c r="H234" s="779"/>
      <c r="I234" s="779"/>
      <c r="J234" s="779"/>
      <c r="K234" s="779"/>
      <c r="L234" s="779"/>
      <c r="M234" s="779"/>
      <c r="N234" s="810"/>
      <c r="O234" s="779"/>
      <c r="P234" s="785"/>
      <c r="Q234" s="788"/>
      <c r="R234" s="160" t="s">
        <v>929</v>
      </c>
      <c r="S234" s="161"/>
      <c r="T234" s="161"/>
      <c r="U234" s="782"/>
      <c r="V234" s="781"/>
      <c r="W234" s="808"/>
      <c r="X234" s="809"/>
      <c r="Y234" s="782" t="str">
        <f>IF(Z234="Preventivo","X",IF(Z227="Detectivo","X","X "))</f>
        <v xml:space="preserve">X </v>
      </c>
      <c r="Z234" s="797"/>
      <c r="AA234" s="799"/>
      <c r="AB234" s="797"/>
      <c r="AC234" s="802">
        <f>IF(AB234="Automatico",25%,15%)</f>
        <v>0.15</v>
      </c>
      <c r="AD234" s="781">
        <f>AA234+AC234</f>
        <v>0.15</v>
      </c>
      <c r="AE234" s="797"/>
      <c r="AF234" s="797"/>
      <c r="AG234" s="797"/>
      <c r="AH234" s="781" t="e">
        <f>AH227-(AH227*AD234)</f>
        <v>#VALUE!</v>
      </c>
      <c r="AI234" s="792"/>
      <c r="AJ234" s="792"/>
      <c r="AK234" s="156"/>
      <c r="AL234" s="782"/>
      <c r="AM234" s="781"/>
      <c r="AN234" s="808"/>
      <c r="AO234" s="779"/>
      <c r="AP234" s="779"/>
      <c r="AQ234" s="779"/>
      <c r="AR234" s="794"/>
      <c r="AS234" s="794"/>
      <c r="AT234" s="779"/>
      <c r="AU234" s="779"/>
      <c r="AV234" s="779"/>
      <c r="AW234" s="779"/>
      <c r="AX234" s="779"/>
      <c r="AY234" s="779"/>
      <c r="AZ234" s="779"/>
      <c r="BA234" s="805"/>
      <c r="BB234" s="779"/>
      <c r="BC234" s="779"/>
      <c r="BD234" s="779"/>
      <c r="BE234" s="779"/>
      <c r="BF234" s="779"/>
      <c r="BG234" s="805"/>
      <c r="BH234" s="779"/>
      <c r="BI234" s="779"/>
      <c r="BJ234" s="779"/>
      <c r="BK234" s="779"/>
      <c r="BL234" s="779"/>
      <c r="BM234" s="805"/>
    </row>
    <row r="235" spans="1:65" s="163" customFormat="1" ht="5.25" customHeight="1" x14ac:dyDescent="0.25">
      <c r="A235" s="779"/>
      <c r="B235" s="779"/>
      <c r="C235" s="779"/>
      <c r="D235" s="779"/>
      <c r="E235" s="779"/>
      <c r="F235" s="779"/>
      <c r="G235" s="779"/>
      <c r="H235" s="779"/>
      <c r="I235" s="779"/>
      <c r="J235" s="779"/>
      <c r="K235" s="779"/>
      <c r="L235" s="779"/>
      <c r="M235" s="779"/>
      <c r="N235" s="810"/>
      <c r="O235" s="779"/>
      <c r="P235" s="785"/>
      <c r="Q235" s="788"/>
      <c r="R235" s="160" t="s">
        <v>942</v>
      </c>
      <c r="S235" s="161"/>
      <c r="T235" s="161"/>
      <c r="U235" s="782"/>
      <c r="V235" s="781"/>
      <c r="W235" s="808"/>
      <c r="X235" s="809"/>
      <c r="Y235" s="807"/>
      <c r="Z235" s="806"/>
      <c r="AA235" s="800"/>
      <c r="AB235" s="806"/>
      <c r="AC235" s="803"/>
      <c r="AD235" s="807"/>
      <c r="AE235" s="797"/>
      <c r="AF235" s="806"/>
      <c r="AG235" s="806"/>
      <c r="AH235" s="781"/>
      <c r="AI235" s="792"/>
      <c r="AJ235" s="792"/>
      <c r="AK235" s="156"/>
      <c r="AL235" s="782"/>
      <c r="AM235" s="781"/>
      <c r="AN235" s="808"/>
      <c r="AO235" s="779"/>
      <c r="AP235" s="811"/>
      <c r="AQ235" s="811"/>
      <c r="AR235" s="811"/>
      <c r="AS235" s="811"/>
      <c r="AT235" s="811"/>
      <c r="AU235" s="779"/>
      <c r="AV235" s="811"/>
      <c r="AW235" s="811"/>
      <c r="AX235" s="811"/>
      <c r="AY235" s="811"/>
      <c r="AZ235" s="811"/>
      <c r="BA235" s="811"/>
      <c r="BB235" s="811"/>
      <c r="BC235" s="811"/>
      <c r="BD235" s="811"/>
      <c r="BE235" s="811"/>
      <c r="BF235" s="811"/>
      <c r="BG235" s="811"/>
      <c r="BH235" s="811"/>
      <c r="BI235" s="811"/>
      <c r="BJ235" s="811"/>
      <c r="BK235" s="811"/>
      <c r="BL235" s="811"/>
      <c r="BM235" s="811"/>
    </row>
    <row r="236" spans="1:65" s="163" customFormat="1" ht="5.25" customHeight="1" x14ac:dyDescent="0.25">
      <c r="A236" s="779"/>
      <c r="B236" s="779"/>
      <c r="C236" s="779"/>
      <c r="D236" s="779"/>
      <c r="E236" s="779"/>
      <c r="F236" s="779"/>
      <c r="G236" s="779"/>
      <c r="H236" s="779"/>
      <c r="I236" s="779"/>
      <c r="J236" s="779"/>
      <c r="K236" s="779"/>
      <c r="L236" s="779"/>
      <c r="M236" s="779"/>
      <c r="N236" s="810"/>
      <c r="O236" s="779"/>
      <c r="P236" s="785"/>
      <c r="Q236" s="788"/>
      <c r="R236" s="160" t="s">
        <v>943</v>
      </c>
      <c r="S236" s="161"/>
      <c r="T236" s="161"/>
      <c r="U236" s="782"/>
      <c r="V236" s="781"/>
      <c r="W236" s="808"/>
      <c r="X236" s="809"/>
      <c r="Y236" s="807"/>
      <c r="Z236" s="806"/>
      <c r="AA236" s="800"/>
      <c r="AB236" s="806"/>
      <c r="AC236" s="803"/>
      <c r="AD236" s="807"/>
      <c r="AE236" s="797"/>
      <c r="AF236" s="806"/>
      <c r="AG236" s="806"/>
      <c r="AH236" s="781"/>
      <c r="AI236" s="792"/>
      <c r="AJ236" s="792"/>
      <c r="AK236" s="156"/>
      <c r="AL236" s="782"/>
      <c r="AM236" s="781"/>
      <c r="AN236" s="808"/>
      <c r="AO236" s="779"/>
      <c r="AP236" s="811"/>
      <c r="AQ236" s="811"/>
      <c r="AR236" s="811"/>
      <c r="AS236" s="811"/>
      <c r="AT236" s="811"/>
      <c r="AU236" s="779"/>
      <c r="AV236" s="811"/>
      <c r="AW236" s="811"/>
      <c r="AX236" s="811"/>
      <c r="AY236" s="811"/>
      <c r="AZ236" s="811"/>
      <c r="BA236" s="811"/>
      <c r="BB236" s="811"/>
      <c r="BC236" s="811"/>
      <c r="BD236" s="811"/>
      <c r="BE236" s="811"/>
      <c r="BF236" s="811"/>
      <c r="BG236" s="811"/>
      <c r="BH236" s="811"/>
      <c r="BI236" s="811"/>
      <c r="BJ236" s="811"/>
      <c r="BK236" s="811"/>
      <c r="BL236" s="811"/>
      <c r="BM236" s="811"/>
    </row>
    <row r="237" spans="1:65" s="163" customFormat="1" ht="5.25" customHeight="1" x14ac:dyDescent="0.25">
      <c r="A237" s="779"/>
      <c r="B237" s="779"/>
      <c r="C237" s="779"/>
      <c r="D237" s="779"/>
      <c r="E237" s="779"/>
      <c r="F237" s="779"/>
      <c r="G237" s="779"/>
      <c r="H237" s="779"/>
      <c r="I237" s="779"/>
      <c r="J237" s="779"/>
      <c r="K237" s="779"/>
      <c r="L237" s="779"/>
      <c r="M237" s="779"/>
      <c r="N237" s="810"/>
      <c r="O237" s="779"/>
      <c r="P237" s="785"/>
      <c r="Q237" s="788"/>
      <c r="R237" s="160" t="s">
        <v>945</v>
      </c>
      <c r="S237" s="161"/>
      <c r="T237" s="161"/>
      <c r="U237" s="782"/>
      <c r="V237" s="781"/>
      <c r="W237" s="808"/>
      <c r="X237" s="809"/>
      <c r="Y237" s="807"/>
      <c r="Z237" s="806"/>
      <c r="AA237" s="800"/>
      <c r="AB237" s="806"/>
      <c r="AC237" s="803"/>
      <c r="AD237" s="807"/>
      <c r="AE237" s="797"/>
      <c r="AF237" s="806"/>
      <c r="AG237" s="806"/>
      <c r="AH237" s="781"/>
      <c r="AI237" s="792"/>
      <c r="AJ237" s="792"/>
      <c r="AK237" s="156"/>
      <c r="AL237" s="782"/>
      <c r="AM237" s="781"/>
      <c r="AN237" s="808"/>
      <c r="AO237" s="779"/>
      <c r="AP237" s="811"/>
      <c r="AQ237" s="811"/>
      <c r="AR237" s="811"/>
      <c r="AS237" s="811"/>
      <c r="AT237" s="811"/>
      <c r="AU237" s="779"/>
      <c r="AV237" s="811"/>
      <c r="AW237" s="811"/>
      <c r="AX237" s="811"/>
      <c r="AY237" s="811"/>
      <c r="AZ237" s="811"/>
      <c r="BA237" s="811"/>
      <c r="BB237" s="811"/>
      <c r="BC237" s="811"/>
      <c r="BD237" s="811"/>
      <c r="BE237" s="811"/>
      <c r="BF237" s="811"/>
      <c r="BG237" s="811"/>
      <c r="BH237" s="811"/>
      <c r="BI237" s="811"/>
      <c r="BJ237" s="811"/>
      <c r="BK237" s="811"/>
      <c r="BL237" s="811"/>
      <c r="BM237" s="811"/>
    </row>
    <row r="238" spans="1:65" s="163" customFormat="1" ht="5.25" customHeight="1" x14ac:dyDescent="0.25">
      <c r="A238" s="779"/>
      <c r="B238" s="779"/>
      <c r="C238" s="779"/>
      <c r="D238" s="779"/>
      <c r="E238" s="779"/>
      <c r="F238" s="779"/>
      <c r="G238" s="779"/>
      <c r="H238" s="779"/>
      <c r="I238" s="779"/>
      <c r="J238" s="779"/>
      <c r="K238" s="779"/>
      <c r="L238" s="779"/>
      <c r="M238" s="779"/>
      <c r="N238" s="810"/>
      <c r="O238" s="779"/>
      <c r="P238" s="785"/>
      <c r="Q238" s="788"/>
      <c r="R238" s="160" t="s">
        <v>946</v>
      </c>
      <c r="S238" s="161"/>
      <c r="T238" s="161"/>
      <c r="U238" s="782"/>
      <c r="V238" s="781"/>
      <c r="W238" s="808"/>
      <c r="X238" s="809"/>
      <c r="Y238" s="807"/>
      <c r="Z238" s="806"/>
      <c r="AA238" s="800"/>
      <c r="AB238" s="806"/>
      <c r="AC238" s="803"/>
      <c r="AD238" s="807"/>
      <c r="AE238" s="797"/>
      <c r="AF238" s="806"/>
      <c r="AG238" s="806"/>
      <c r="AH238" s="781"/>
      <c r="AI238" s="792"/>
      <c r="AJ238" s="792"/>
      <c r="AK238" s="156"/>
      <c r="AL238" s="782"/>
      <c r="AM238" s="781"/>
      <c r="AN238" s="808"/>
      <c r="AO238" s="779"/>
      <c r="AP238" s="811"/>
      <c r="AQ238" s="811"/>
      <c r="AR238" s="811"/>
      <c r="AS238" s="811"/>
      <c r="AT238" s="811"/>
      <c r="AU238" s="779"/>
      <c r="AV238" s="811"/>
      <c r="AW238" s="811"/>
      <c r="AX238" s="811"/>
      <c r="AY238" s="811"/>
      <c r="AZ238" s="811"/>
      <c r="BA238" s="811"/>
      <c r="BB238" s="811"/>
      <c r="BC238" s="811"/>
      <c r="BD238" s="811"/>
      <c r="BE238" s="811"/>
      <c r="BF238" s="811"/>
      <c r="BG238" s="811"/>
      <c r="BH238" s="811"/>
      <c r="BI238" s="811"/>
      <c r="BJ238" s="811"/>
      <c r="BK238" s="811"/>
      <c r="BL238" s="811"/>
      <c r="BM238" s="811"/>
    </row>
    <row r="239" spans="1:65" s="163" customFormat="1" ht="5.25" customHeight="1" x14ac:dyDescent="0.25">
      <c r="A239" s="779"/>
      <c r="B239" s="779"/>
      <c r="C239" s="779"/>
      <c r="D239" s="779"/>
      <c r="E239" s="779"/>
      <c r="F239" s="779"/>
      <c r="G239" s="779"/>
      <c r="H239" s="779"/>
      <c r="I239" s="779"/>
      <c r="J239" s="779"/>
      <c r="K239" s="779"/>
      <c r="L239" s="779"/>
      <c r="M239" s="779"/>
      <c r="N239" s="810"/>
      <c r="O239" s="779"/>
      <c r="P239" s="785"/>
      <c r="Q239" s="788"/>
      <c r="R239" s="160" t="s">
        <v>947</v>
      </c>
      <c r="S239" s="161"/>
      <c r="T239" s="161"/>
      <c r="U239" s="782"/>
      <c r="V239" s="781"/>
      <c r="W239" s="808"/>
      <c r="X239" s="809"/>
      <c r="Y239" s="807"/>
      <c r="Z239" s="806"/>
      <c r="AA239" s="800"/>
      <c r="AB239" s="806"/>
      <c r="AC239" s="803"/>
      <c r="AD239" s="807"/>
      <c r="AE239" s="797"/>
      <c r="AF239" s="806"/>
      <c r="AG239" s="806"/>
      <c r="AH239" s="781"/>
      <c r="AI239" s="792"/>
      <c r="AJ239" s="792"/>
      <c r="AK239" s="156"/>
      <c r="AL239" s="782"/>
      <c r="AM239" s="781"/>
      <c r="AN239" s="808"/>
      <c r="AO239" s="779"/>
      <c r="AP239" s="811"/>
      <c r="AQ239" s="811"/>
      <c r="AR239" s="811"/>
      <c r="AS239" s="811"/>
      <c r="AT239" s="811"/>
      <c r="AU239" s="779"/>
      <c r="AV239" s="811"/>
      <c r="AW239" s="811"/>
      <c r="AX239" s="811"/>
      <c r="AY239" s="811"/>
      <c r="AZ239" s="811"/>
      <c r="BA239" s="811"/>
      <c r="BB239" s="811"/>
      <c r="BC239" s="811"/>
      <c r="BD239" s="811"/>
      <c r="BE239" s="811"/>
      <c r="BF239" s="811"/>
      <c r="BG239" s="811"/>
      <c r="BH239" s="811"/>
      <c r="BI239" s="811"/>
      <c r="BJ239" s="811"/>
      <c r="BK239" s="811"/>
      <c r="BL239" s="811"/>
      <c r="BM239" s="811"/>
    </row>
    <row r="240" spans="1:65" s="163" customFormat="1" ht="5.25" customHeight="1" x14ac:dyDescent="0.25">
      <c r="A240" s="779"/>
      <c r="B240" s="779"/>
      <c r="C240" s="779"/>
      <c r="D240" s="779"/>
      <c r="E240" s="779"/>
      <c r="F240" s="779"/>
      <c r="G240" s="779"/>
      <c r="H240" s="779"/>
      <c r="I240" s="779"/>
      <c r="J240" s="779"/>
      <c r="K240" s="779"/>
      <c r="L240" s="779"/>
      <c r="M240" s="779"/>
      <c r="N240" s="810"/>
      <c r="O240" s="779"/>
      <c r="P240" s="785"/>
      <c r="Q240" s="788"/>
      <c r="R240" s="160" t="s">
        <v>948</v>
      </c>
      <c r="S240" s="161"/>
      <c r="T240" s="161"/>
      <c r="U240" s="782"/>
      <c r="V240" s="781"/>
      <c r="W240" s="808"/>
      <c r="X240" s="809"/>
      <c r="Y240" s="807"/>
      <c r="Z240" s="806"/>
      <c r="AA240" s="800"/>
      <c r="AB240" s="806"/>
      <c r="AC240" s="803"/>
      <c r="AD240" s="807"/>
      <c r="AE240" s="797"/>
      <c r="AF240" s="806"/>
      <c r="AG240" s="806"/>
      <c r="AH240" s="781"/>
      <c r="AI240" s="792"/>
      <c r="AJ240" s="792"/>
      <c r="AK240" s="156"/>
      <c r="AL240" s="782"/>
      <c r="AM240" s="781"/>
      <c r="AN240" s="808"/>
      <c r="AO240" s="779"/>
      <c r="AP240" s="811"/>
      <c r="AQ240" s="811"/>
      <c r="AR240" s="811"/>
      <c r="AS240" s="811"/>
      <c r="AT240" s="811"/>
      <c r="AU240" s="779"/>
      <c r="AV240" s="811"/>
      <c r="AW240" s="811"/>
      <c r="AX240" s="811"/>
      <c r="AY240" s="811"/>
      <c r="AZ240" s="811"/>
      <c r="BA240" s="811"/>
      <c r="BB240" s="811"/>
      <c r="BC240" s="811"/>
      <c r="BD240" s="811"/>
      <c r="BE240" s="811"/>
      <c r="BF240" s="811"/>
      <c r="BG240" s="811"/>
      <c r="BH240" s="811"/>
      <c r="BI240" s="811"/>
      <c r="BJ240" s="811"/>
      <c r="BK240" s="811"/>
      <c r="BL240" s="811"/>
      <c r="BM240" s="811"/>
    </row>
    <row r="241" spans="1:65" s="163" customFormat="1" ht="5.25" customHeight="1" x14ac:dyDescent="0.25">
      <c r="A241" s="779"/>
      <c r="B241" s="779"/>
      <c r="C241" s="779"/>
      <c r="D241" s="779"/>
      <c r="E241" s="779"/>
      <c r="F241" s="779"/>
      <c r="G241" s="779"/>
      <c r="H241" s="779"/>
      <c r="I241" s="779"/>
      <c r="J241" s="779"/>
      <c r="K241" s="779"/>
      <c r="L241" s="779"/>
      <c r="M241" s="779"/>
      <c r="N241" s="810"/>
      <c r="O241" s="779"/>
      <c r="P241" s="785"/>
      <c r="Q241" s="788"/>
      <c r="R241" s="160" t="s">
        <v>949</v>
      </c>
      <c r="S241" s="161"/>
      <c r="T241" s="161"/>
      <c r="U241" s="782"/>
      <c r="V241" s="781"/>
      <c r="W241" s="808"/>
      <c r="X241" s="809"/>
      <c r="Y241" s="807"/>
      <c r="Z241" s="806"/>
      <c r="AA241" s="800"/>
      <c r="AB241" s="806"/>
      <c r="AC241" s="803"/>
      <c r="AD241" s="807"/>
      <c r="AE241" s="797"/>
      <c r="AF241" s="806"/>
      <c r="AG241" s="806"/>
      <c r="AH241" s="781"/>
      <c r="AI241" s="792"/>
      <c r="AJ241" s="792"/>
      <c r="AK241" s="156"/>
      <c r="AL241" s="782"/>
      <c r="AM241" s="781"/>
      <c r="AN241" s="808"/>
      <c r="AO241" s="779"/>
      <c r="AP241" s="811"/>
      <c r="AQ241" s="811"/>
      <c r="AR241" s="811"/>
      <c r="AS241" s="811"/>
      <c r="AT241" s="811"/>
      <c r="AU241" s="779"/>
      <c r="AV241" s="811"/>
      <c r="AW241" s="811"/>
      <c r="AX241" s="811"/>
      <c r="AY241" s="811"/>
      <c r="AZ241" s="811"/>
      <c r="BA241" s="811"/>
      <c r="BB241" s="811"/>
      <c r="BC241" s="811"/>
      <c r="BD241" s="811"/>
      <c r="BE241" s="811"/>
      <c r="BF241" s="811"/>
      <c r="BG241" s="811"/>
      <c r="BH241" s="811"/>
      <c r="BI241" s="811"/>
      <c r="BJ241" s="811"/>
      <c r="BK241" s="811"/>
      <c r="BL241" s="811"/>
      <c r="BM241" s="811"/>
    </row>
    <row r="242" spans="1:65" s="163" customFormat="1" ht="5.25" customHeight="1" x14ac:dyDescent="0.25">
      <c r="A242" s="779"/>
      <c r="B242" s="779"/>
      <c r="C242" s="779"/>
      <c r="D242" s="779"/>
      <c r="E242" s="779"/>
      <c r="F242" s="779"/>
      <c r="G242" s="779"/>
      <c r="H242" s="779"/>
      <c r="I242" s="779"/>
      <c r="J242" s="779"/>
      <c r="K242" s="779"/>
      <c r="L242" s="779"/>
      <c r="M242" s="779"/>
      <c r="N242" s="810"/>
      <c r="O242" s="779"/>
      <c r="P242" s="785"/>
      <c r="Q242" s="788"/>
      <c r="R242" s="160" t="s">
        <v>950</v>
      </c>
      <c r="S242" s="161"/>
      <c r="T242" s="161"/>
      <c r="U242" s="782"/>
      <c r="V242" s="781"/>
      <c r="W242" s="808"/>
      <c r="X242" s="809"/>
      <c r="Y242" s="807"/>
      <c r="Z242" s="806"/>
      <c r="AA242" s="800"/>
      <c r="AB242" s="806"/>
      <c r="AC242" s="803"/>
      <c r="AD242" s="807"/>
      <c r="AE242" s="797"/>
      <c r="AF242" s="806"/>
      <c r="AG242" s="806"/>
      <c r="AH242" s="781"/>
      <c r="AI242" s="792"/>
      <c r="AJ242" s="792"/>
      <c r="AK242" s="156"/>
      <c r="AL242" s="782"/>
      <c r="AM242" s="781"/>
      <c r="AN242" s="808"/>
      <c r="AO242" s="779"/>
      <c r="AP242" s="811"/>
      <c r="AQ242" s="811"/>
      <c r="AR242" s="811"/>
      <c r="AS242" s="811"/>
      <c r="AT242" s="811"/>
      <c r="AU242" s="779"/>
      <c r="AV242" s="811"/>
      <c r="AW242" s="811"/>
      <c r="AX242" s="811"/>
      <c r="AY242" s="811"/>
      <c r="AZ242" s="811"/>
      <c r="BA242" s="811"/>
      <c r="BB242" s="811"/>
      <c r="BC242" s="811"/>
      <c r="BD242" s="811"/>
      <c r="BE242" s="811"/>
      <c r="BF242" s="811"/>
      <c r="BG242" s="811"/>
      <c r="BH242" s="811"/>
      <c r="BI242" s="811"/>
      <c r="BJ242" s="811"/>
      <c r="BK242" s="811"/>
      <c r="BL242" s="811"/>
      <c r="BM242" s="811"/>
    </row>
    <row r="243" spans="1:65" s="163" customFormat="1" ht="5.25" customHeight="1" x14ac:dyDescent="0.25">
      <c r="A243" s="779"/>
      <c r="B243" s="779"/>
      <c r="C243" s="779"/>
      <c r="D243" s="779"/>
      <c r="E243" s="779"/>
      <c r="F243" s="779"/>
      <c r="G243" s="779"/>
      <c r="H243" s="779"/>
      <c r="I243" s="779"/>
      <c r="J243" s="779"/>
      <c r="K243" s="779"/>
      <c r="L243" s="779"/>
      <c r="M243" s="779"/>
      <c r="N243" s="810"/>
      <c r="O243" s="779"/>
      <c r="P243" s="785"/>
      <c r="Q243" s="788"/>
      <c r="R243" s="160" t="s">
        <v>951</v>
      </c>
      <c r="S243" s="161"/>
      <c r="T243" s="161"/>
      <c r="U243" s="782"/>
      <c r="V243" s="781"/>
      <c r="W243" s="808"/>
      <c r="X243" s="809"/>
      <c r="Y243" s="807"/>
      <c r="Z243" s="806"/>
      <c r="AA243" s="800"/>
      <c r="AB243" s="806"/>
      <c r="AC243" s="803"/>
      <c r="AD243" s="807"/>
      <c r="AE243" s="797"/>
      <c r="AF243" s="806"/>
      <c r="AG243" s="806"/>
      <c r="AH243" s="781"/>
      <c r="AI243" s="792"/>
      <c r="AJ243" s="792"/>
      <c r="AK243" s="156"/>
      <c r="AL243" s="782"/>
      <c r="AM243" s="781"/>
      <c r="AN243" s="808"/>
      <c r="AO243" s="779"/>
      <c r="AP243" s="811"/>
      <c r="AQ243" s="811"/>
      <c r="AR243" s="811"/>
      <c r="AS243" s="811"/>
      <c r="AT243" s="811"/>
      <c r="AU243" s="779"/>
      <c r="AV243" s="811"/>
      <c r="AW243" s="811"/>
      <c r="AX243" s="811"/>
      <c r="AY243" s="811"/>
      <c r="AZ243" s="811"/>
      <c r="BA243" s="811"/>
      <c r="BB243" s="811"/>
      <c r="BC243" s="811"/>
      <c r="BD243" s="811"/>
      <c r="BE243" s="811"/>
      <c r="BF243" s="811"/>
      <c r="BG243" s="811"/>
      <c r="BH243" s="811"/>
      <c r="BI243" s="811"/>
      <c r="BJ243" s="811"/>
      <c r="BK243" s="811"/>
      <c r="BL243" s="811"/>
      <c r="BM243" s="811"/>
    </row>
    <row r="244" spans="1:65" s="163" customFormat="1" ht="5.25" customHeight="1" x14ac:dyDescent="0.25">
      <c r="A244" s="779"/>
      <c r="B244" s="779"/>
      <c r="C244" s="779"/>
      <c r="D244" s="779"/>
      <c r="E244" s="779"/>
      <c r="F244" s="779"/>
      <c r="G244" s="779"/>
      <c r="H244" s="779"/>
      <c r="I244" s="779"/>
      <c r="J244" s="779"/>
      <c r="K244" s="779"/>
      <c r="L244" s="779"/>
      <c r="M244" s="779"/>
      <c r="N244" s="810"/>
      <c r="O244" s="779"/>
      <c r="P244" s="785"/>
      <c r="Q244" s="788"/>
      <c r="R244" s="160" t="s">
        <v>952</v>
      </c>
      <c r="S244" s="161"/>
      <c r="T244" s="161"/>
      <c r="U244" s="782"/>
      <c r="V244" s="781"/>
      <c r="W244" s="808"/>
      <c r="X244" s="809"/>
      <c r="Y244" s="807"/>
      <c r="Z244" s="806"/>
      <c r="AA244" s="800"/>
      <c r="AB244" s="806"/>
      <c r="AC244" s="803"/>
      <c r="AD244" s="807"/>
      <c r="AE244" s="797"/>
      <c r="AF244" s="806"/>
      <c r="AG244" s="806"/>
      <c r="AH244" s="781"/>
      <c r="AI244" s="792"/>
      <c r="AJ244" s="792"/>
      <c r="AK244" s="156"/>
      <c r="AL244" s="782"/>
      <c r="AM244" s="781"/>
      <c r="AN244" s="808"/>
      <c r="AO244" s="779"/>
      <c r="AP244" s="811"/>
      <c r="AQ244" s="811"/>
      <c r="AR244" s="811"/>
      <c r="AS244" s="811"/>
      <c r="AT244" s="811"/>
      <c r="AU244" s="779"/>
      <c r="AV244" s="811"/>
      <c r="AW244" s="811"/>
      <c r="AX244" s="811"/>
      <c r="AY244" s="811"/>
      <c r="AZ244" s="811"/>
      <c r="BA244" s="811"/>
      <c r="BB244" s="811"/>
      <c r="BC244" s="811"/>
      <c r="BD244" s="811"/>
      <c r="BE244" s="811"/>
      <c r="BF244" s="811"/>
      <c r="BG244" s="811"/>
      <c r="BH244" s="811"/>
      <c r="BI244" s="811"/>
      <c r="BJ244" s="811"/>
      <c r="BK244" s="811"/>
      <c r="BL244" s="811"/>
      <c r="BM244" s="811"/>
    </row>
    <row r="245" spans="1:65" s="163" customFormat="1" ht="5.25" customHeight="1" x14ac:dyDescent="0.25">
      <c r="A245" s="779"/>
      <c r="B245" s="779"/>
      <c r="C245" s="779"/>
      <c r="D245" s="779"/>
      <c r="E245" s="779"/>
      <c r="F245" s="779"/>
      <c r="G245" s="779"/>
      <c r="H245" s="779"/>
      <c r="I245" s="779"/>
      <c r="J245" s="779"/>
      <c r="K245" s="779"/>
      <c r="L245" s="779"/>
      <c r="M245" s="779"/>
      <c r="N245" s="810"/>
      <c r="O245" s="779"/>
      <c r="P245" s="785"/>
      <c r="Q245" s="788"/>
      <c r="R245" s="160" t="s">
        <v>953</v>
      </c>
      <c r="S245" s="161"/>
      <c r="T245" s="161"/>
      <c r="U245" s="782"/>
      <c r="V245" s="781"/>
      <c r="W245" s="808"/>
      <c r="X245" s="809"/>
      <c r="Y245" s="807"/>
      <c r="Z245" s="806"/>
      <c r="AA245" s="800"/>
      <c r="AB245" s="806"/>
      <c r="AC245" s="803"/>
      <c r="AD245" s="807"/>
      <c r="AE245" s="797"/>
      <c r="AF245" s="806"/>
      <c r="AG245" s="806"/>
      <c r="AH245" s="781"/>
      <c r="AI245" s="792"/>
      <c r="AJ245" s="792"/>
      <c r="AK245" s="156"/>
      <c r="AL245" s="782"/>
      <c r="AM245" s="781"/>
      <c r="AN245" s="808"/>
      <c r="AO245" s="779"/>
      <c r="AP245" s="811"/>
      <c r="AQ245" s="811"/>
      <c r="AR245" s="811"/>
      <c r="AS245" s="811"/>
      <c r="AT245" s="811"/>
      <c r="AU245" s="779"/>
      <c r="AV245" s="811"/>
      <c r="AW245" s="811"/>
      <c r="AX245" s="811"/>
      <c r="AY245" s="811"/>
      <c r="AZ245" s="811"/>
      <c r="BA245" s="811"/>
      <c r="BB245" s="811"/>
      <c r="BC245" s="811"/>
      <c r="BD245" s="811"/>
      <c r="BE245" s="811"/>
      <c r="BF245" s="811"/>
      <c r="BG245" s="811"/>
      <c r="BH245" s="811"/>
      <c r="BI245" s="811"/>
      <c r="BJ245" s="811"/>
      <c r="BK245" s="811"/>
      <c r="BL245" s="811"/>
      <c r="BM245" s="811"/>
    </row>
    <row r="246" spans="1:65" s="163" customFormat="1" ht="5.25" customHeight="1" x14ac:dyDescent="0.25">
      <c r="A246" s="779"/>
      <c r="B246" s="779"/>
      <c r="C246" s="779"/>
      <c r="D246" s="779"/>
      <c r="E246" s="779"/>
      <c r="F246" s="779"/>
      <c r="G246" s="779"/>
      <c r="H246" s="779"/>
      <c r="I246" s="779"/>
      <c r="J246" s="779"/>
      <c r="K246" s="779"/>
      <c r="L246" s="779"/>
      <c r="M246" s="779"/>
      <c r="N246" s="810"/>
      <c r="O246" s="779"/>
      <c r="P246" s="786"/>
      <c r="Q246" s="789"/>
      <c r="R246" s="164" t="s">
        <v>954</v>
      </c>
      <c r="S246" s="161">
        <f>COUNTA(S227:S245)</f>
        <v>0</v>
      </c>
      <c r="T246" s="161">
        <f>COUNTA(T227:T245)</f>
        <v>0</v>
      </c>
      <c r="U246" s="782"/>
      <c r="V246" s="781"/>
      <c r="W246" s="808"/>
      <c r="X246" s="809"/>
      <c r="Y246" s="807"/>
      <c r="Z246" s="806"/>
      <c r="AA246" s="801"/>
      <c r="AB246" s="806"/>
      <c r="AC246" s="804"/>
      <c r="AD246" s="807"/>
      <c r="AE246" s="797"/>
      <c r="AF246" s="806"/>
      <c r="AG246" s="806"/>
      <c r="AH246" s="781"/>
      <c r="AI246" s="793"/>
      <c r="AJ246" s="793"/>
      <c r="AK246" s="159"/>
      <c r="AL246" s="782"/>
      <c r="AM246" s="781"/>
      <c r="AN246" s="808"/>
      <c r="AO246" s="779"/>
      <c r="AP246" s="811"/>
      <c r="AQ246" s="811"/>
      <c r="AR246" s="811"/>
      <c r="AS246" s="811"/>
      <c r="AT246" s="811"/>
      <c r="AU246" s="779"/>
      <c r="AV246" s="811"/>
      <c r="AW246" s="811"/>
      <c r="AX246" s="811"/>
      <c r="AY246" s="811"/>
      <c r="AZ246" s="811"/>
      <c r="BA246" s="811"/>
      <c r="BB246" s="811"/>
      <c r="BC246" s="811"/>
      <c r="BD246" s="811"/>
      <c r="BE246" s="811"/>
      <c r="BF246" s="811"/>
      <c r="BG246" s="811"/>
      <c r="BH246" s="811"/>
      <c r="BI246" s="811"/>
      <c r="BJ246" s="811"/>
      <c r="BK246" s="811"/>
      <c r="BL246" s="811"/>
      <c r="BM246" s="811"/>
    </row>
    <row r="247" spans="1:65" s="163" customFormat="1" ht="5.25" customHeight="1" x14ac:dyDescent="0.25">
      <c r="A247" s="779">
        <v>9</v>
      </c>
      <c r="B247" s="779" t="s">
        <v>18</v>
      </c>
      <c r="C247" s="779" t="s">
        <v>1114</v>
      </c>
      <c r="D247" s="779"/>
      <c r="E247" s="779" t="s">
        <v>1115</v>
      </c>
      <c r="F247" s="779" t="s">
        <v>1116</v>
      </c>
      <c r="G247" s="779"/>
      <c r="H247" s="779"/>
      <c r="I247" s="779"/>
      <c r="J247" s="779"/>
      <c r="K247" s="779"/>
      <c r="L247" s="779"/>
      <c r="M247" s="779"/>
      <c r="N247" s="810" t="s">
        <v>902</v>
      </c>
      <c r="O247" s="779"/>
      <c r="P247" s="784"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787">
        <f>IF(P247="Casi seguro",100%,IF(P247="Probable",80%,IF(P247="Posible",60%,IF(P247="Improbable",40%,IF(P247="Rara vez",20%,0)))))</f>
        <v>0</v>
      </c>
      <c r="R247" s="160" t="s">
        <v>904</v>
      </c>
      <c r="S247" s="161"/>
      <c r="T247" s="161"/>
      <c r="U247" s="782" t="str">
        <f>IF(S266&lt;=5,"Moderado",IF(S266&lt;=11,"Mayor","Catastrofico"))</f>
        <v>Moderado</v>
      </c>
      <c r="V247" s="781">
        <f>IF(U247=0,0,IF(U247="Moderado",60%,IF(U247="Mayor",80%,100%)))</f>
        <v>0.6</v>
      </c>
      <c r="W247" s="808" t="e">
        <v>#N/A</v>
      </c>
      <c r="X247" s="812" t="s">
        <v>1117</v>
      </c>
      <c r="Y247" s="782" t="str">
        <f>IF(Z247="Preventivo","X",IF(Z247="Detectivo","X","X "))</f>
        <v xml:space="preserve">X </v>
      </c>
      <c r="Z247" s="797"/>
      <c r="AA247" s="799" t="str">
        <f>IF(Z247="","",IF(Z247="Preventivo",25%,15%))</f>
        <v/>
      </c>
      <c r="AB247" s="797"/>
      <c r="AC247" s="799">
        <f>IF(AB247="Automatico",25%,15%)</f>
        <v>0.15</v>
      </c>
      <c r="AD247" s="781" t="e">
        <f>AA247+AC247</f>
        <v>#VALUE!</v>
      </c>
      <c r="AE247" s="797"/>
      <c r="AF247" s="797"/>
      <c r="AG247" s="797"/>
      <c r="AH247" s="781" t="e">
        <f>Q247-(Q247*AD247)</f>
        <v>#VALUE!</v>
      </c>
      <c r="AI247" s="791" t="e">
        <f>IF(AJ247=0,"Defina la frecuencia",IF(AJ247=20%,"Rara vez",IF(AJ247=40%,"Improbable",IF(AJ247=60%,"Posible",IF(AJ247=80%,"Probable","Casi seguro")))))</f>
        <v>#VALUE!</v>
      </c>
      <c r="AJ247" s="791" t="e">
        <f>IF(AH254&lt;20%,20%,IF(AH254&lt;40%,40%,IF(AH254&lt;60%,60%,IF(AH254&lt;80%,80%,100%))))</f>
        <v>#VALUE!</v>
      </c>
      <c r="AK247" s="162" t="e">
        <f>VALUE(AJ247)</f>
        <v>#VALUE!</v>
      </c>
      <c r="AL247" s="782" t="str">
        <f>U247</f>
        <v>Moderado</v>
      </c>
      <c r="AM247" s="781">
        <f>V247</f>
        <v>0.6</v>
      </c>
      <c r="AN247" s="808" t="e">
        <v>#VALUE!</v>
      </c>
      <c r="AO247" s="795"/>
      <c r="AP247" s="779" t="s">
        <v>1118</v>
      </c>
      <c r="AQ247" s="779" t="s">
        <v>1119</v>
      </c>
      <c r="AR247" s="794">
        <v>44197</v>
      </c>
      <c r="AS247" s="794" t="s">
        <v>1120</v>
      </c>
      <c r="AT247" s="779"/>
      <c r="AU247" s="779"/>
      <c r="AV247" s="779"/>
      <c r="AW247" s="779"/>
      <c r="AX247" s="779"/>
      <c r="AY247" s="779"/>
      <c r="AZ247" s="779"/>
      <c r="BA247" s="805"/>
      <c r="BB247" s="779"/>
      <c r="BC247" s="779"/>
      <c r="BD247" s="779"/>
      <c r="BE247" s="779"/>
      <c r="BF247" s="779"/>
      <c r="BG247" s="805"/>
      <c r="BH247" s="779"/>
      <c r="BI247" s="779"/>
      <c r="BJ247" s="779"/>
      <c r="BK247" s="779"/>
      <c r="BL247" s="779"/>
      <c r="BM247" s="805"/>
    </row>
    <row r="248" spans="1:65" s="163" customFormat="1" ht="5.25" customHeight="1" x14ac:dyDescent="0.25">
      <c r="A248" s="779"/>
      <c r="B248" s="779"/>
      <c r="C248" s="779"/>
      <c r="D248" s="779"/>
      <c r="E248" s="779"/>
      <c r="F248" s="779"/>
      <c r="G248" s="779"/>
      <c r="H248" s="779"/>
      <c r="I248" s="779"/>
      <c r="J248" s="779"/>
      <c r="K248" s="779"/>
      <c r="L248" s="779"/>
      <c r="M248" s="779"/>
      <c r="N248" s="810"/>
      <c r="O248" s="779"/>
      <c r="P248" s="785"/>
      <c r="Q248" s="788"/>
      <c r="R248" s="160" t="s">
        <v>923</v>
      </c>
      <c r="S248" s="161"/>
      <c r="T248" s="161"/>
      <c r="U248" s="782"/>
      <c r="V248" s="781"/>
      <c r="W248" s="808"/>
      <c r="X248" s="812"/>
      <c r="Y248" s="782"/>
      <c r="Z248" s="806"/>
      <c r="AA248" s="800"/>
      <c r="AB248" s="806"/>
      <c r="AC248" s="800"/>
      <c r="AD248" s="807"/>
      <c r="AE248" s="806"/>
      <c r="AF248" s="806"/>
      <c r="AG248" s="806"/>
      <c r="AH248" s="781"/>
      <c r="AI248" s="792"/>
      <c r="AJ248" s="792"/>
      <c r="AK248" s="156"/>
      <c r="AL248" s="782"/>
      <c r="AM248" s="781"/>
      <c r="AN248" s="808"/>
      <c r="AO248" s="795"/>
      <c r="AP248" s="779"/>
      <c r="AQ248" s="811"/>
      <c r="AR248" s="811"/>
      <c r="AS248" s="811"/>
      <c r="AT248" s="811"/>
      <c r="AU248" s="779"/>
      <c r="AV248" s="779"/>
      <c r="AW248" s="779"/>
      <c r="AX248" s="779"/>
      <c r="AY248" s="811"/>
      <c r="AZ248" s="811"/>
      <c r="BA248" s="811"/>
      <c r="BB248" s="779"/>
      <c r="BC248" s="779"/>
      <c r="BD248" s="779"/>
      <c r="BE248" s="811"/>
      <c r="BF248" s="811"/>
      <c r="BG248" s="811"/>
      <c r="BH248" s="779"/>
      <c r="BI248" s="779"/>
      <c r="BJ248" s="779"/>
      <c r="BK248" s="811"/>
      <c r="BL248" s="811"/>
      <c r="BM248" s="811"/>
    </row>
    <row r="249" spans="1:65" s="163" customFormat="1" ht="5.25" customHeight="1" x14ac:dyDescent="0.25">
      <c r="A249" s="779"/>
      <c r="B249" s="779"/>
      <c r="C249" s="779"/>
      <c r="D249" s="779"/>
      <c r="E249" s="779"/>
      <c r="F249" s="779"/>
      <c r="G249" s="779"/>
      <c r="H249" s="779"/>
      <c r="I249" s="779"/>
      <c r="J249" s="779"/>
      <c r="K249" s="779"/>
      <c r="L249" s="779"/>
      <c r="M249" s="779"/>
      <c r="N249" s="810"/>
      <c r="O249" s="779"/>
      <c r="P249" s="785"/>
      <c r="Q249" s="788"/>
      <c r="R249" s="160" t="s">
        <v>924</v>
      </c>
      <c r="S249" s="161"/>
      <c r="T249" s="161"/>
      <c r="U249" s="782"/>
      <c r="V249" s="781"/>
      <c r="W249" s="808"/>
      <c r="X249" s="812"/>
      <c r="Y249" s="782"/>
      <c r="Z249" s="806"/>
      <c r="AA249" s="800"/>
      <c r="AB249" s="806"/>
      <c r="AC249" s="800"/>
      <c r="AD249" s="807"/>
      <c r="AE249" s="806"/>
      <c r="AF249" s="806"/>
      <c r="AG249" s="806"/>
      <c r="AH249" s="781"/>
      <c r="AI249" s="792"/>
      <c r="AJ249" s="792"/>
      <c r="AK249" s="156"/>
      <c r="AL249" s="782"/>
      <c r="AM249" s="781"/>
      <c r="AN249" s="808"/>
      <c r="AO249" s="795"/>
      <c r="AP249" s="779"/>
      <c r="AQ249" s="811"/>
      <c r="AR249" s="811"/>
      <c r="AS249" s="811"/>
      <c r="AT249" s="811"/>
      <c r="AU249" s="779"/>
      <c r="AV249" s="779"/>
      <c r="AW249" s="779"/>
      <c r="AX249" s="779"/>
      <c r="AY249" s="811"/>
      <c r="AZ249" s="811"/>
      <c r="BA249" s="811"/>
      <c r="BB249" s="779"/>
      <c r="BC249" s="779"/>
      <c r="BD249" s="779"/>
      <c r="BE249" s="811"/>
      <c r="BF249" s="811"/>
      <c r="BG249" s="811"/>
      <c r="BH249" s="779"/>
      <c r="BI249" s="779"/>
      <c r="BJ249" s="779"/>
      <c r="BK249" s="811"/>
      <c r="BL249" s="811"/>
      <c r="BM249" s="811"/>
    </row>
    <row r="250" spans="1:65" s="163" customFormat="1" ht="5.25" customHeight="1" x14ac:dyDescent="0.25">
      <c r="A250" s="779"/>
      <c r="B250" s="779"/>
      <c r="C250" s="779"/>
      <c r="D250" s="779"/>
      <c r="E250" s="779"/>
      <c r="F250" s="779"/>
      <c r="G250" s="779"/>
      <c r="H250" s="779"/>
      <c r="I250" s="779"/>
      <c r="J250" s="779"/>
      <c r="K250" s="779"/>
      <c r="L250" s="779"/>
      <c r="M250" s="779"/>
      <c r="N250" s="810"/>
      <c r="O250" s="779"/>
      <c r="P250" s="785"/>
      <c r="Q250" s="788"/>
      <c r="R250" s="160" t="s">
        <v>925</v>
      </c>
      <c r="S250" s="161"/>
      <c r="T250" s="161"/>
      <c r="U250" s="782"/>
      <c r="V250" s="781"/>
      <c r="W250" s="808"/>
      <c r="X250" s="812"/>
      <c r="Y250" s="782"/>
      <c r="Z250" s="806"/>
      <c r="AA250" s="800"/>
      <c r="AB250" s="806"/>
      <c r="AC250" s="800"/>
      <c r="AD250" s="807"/>
      <c r="AE250" s="806"/>
      <c r="AF250" s="806"/>
      <c r="AG250" s="806"/>
      <c r="AH250" s="781"/>
      <c r="AI250" s="792"/>
      <c r="AJ250" s="792"/>
      <c r="AK250" s="156"/>
      <c r="AL250" s="782"/>
      <c r="AM250" s="781"/>
      <c r="AN250" s="808"/>
      <c r="AO250" s="795"/>
      <c r="AP250" s="779"/>
      <c r="AQ250" s="811"/>
      <c r="AR250" s="811"/>
      <c r="AS250" s="811"/>
      <c r="AT250" s="811"/>
      <c r="AU250" s="779"/>
      <c r="AV250" s="779"/>
      <c r="AW250" s="779"/>
      <c r="AX250" s="779"/>
      <c r="AY250" s="811"/>
      <c r="AZ250" s="811"/>
      <c r="BA250" s="811"/>
      <c r="BB250" s="779"/>
      <c r="BC250" s="779"/>
      <c r="BD250" s="779"/>
      <c r="BE250" s="811"/>
      <c r="BF250" s="811"/>
      <c r="BG250" s="811"/>
      <c r="BH250" s="779"/>
      <c r="BI250" s="779"/>
      <c r="BJ250" s="779"/>
      <c r="BK250" s="811"/>
      <c r="BL250" s="811"/>
      <c r="BM250" s="811"/>
    </row>
    <row r="251" spans="1:65" s="163" customFormat="1" ht="5.25" customHeight="1" x14ac:dyDescent="0.25">
      <c r="A251" s="779"/>
      <c r="B251" s="779"/>
      <c r="C251" s="779"/>
      <c r="D251" s="779"/>
      <c r="E251" s="779"/>
      <c r="F251" s="779"/>
      <c r="G251" s="779"/>
      <c r="H251" s="779"/>
      <c r="I251" s="779"/>
      <c r="J251" s="779"/>
      <c r="K251" s="779"/>
      <c r="L251" s="779"/>
      <c r="M251" s="779"/>
      <c r="N251" s="810"/>
      <c r="O251" s="779"/>
      <c r="P251" s="785"/>
      <c r="Q251" s="788"/>
      <c r="R251" s="160" t="s">
        <v>926</v>
      </c>
      <c r="S251" s="161"/>
      <c r="T251" s="161"/>
      <c r="U251" s="782"/>
      <c r="V251" s="781"/>
      <c r="W251" s="808"/>
      <c r="X251" s="812"/>
      <c r="Y251" s="782"/>
      <c r="Z251" s="806"/>
      <c r="AA251" s="800"/>
      <c r="AB251" s="806"/>
      <c r="AC251" s="800"/>
      <c r="AD251" s="807"/>
      <c r="AE251" s="806"/>
      <c r="AF251" s="806"/>
      <c r="AG251" s="806"/>
      <c r="AH251" s="781"/>
      <c r="AI251" s="792"/>
      <c r="AJ251" s="792"/>
      <c r="AK251" s="156"/>
      <c r="AL251" s="782"/>
      <c r="AM251" s="781"/>
      <c r="AN251" s="808"/>
      <c r="AO251" s="795"/>
      <c r="AP251" s="779"/>
      <c r="AQ251" s="811"/>
      <c r="AR251" s="811"/>
      <c r="AS251" s="811"/>
      <c r="AT251" s="811"/>
      <c r="AU251" s="779"/>
      <c r="AV251" s="779"/>
      <c r="AW251" s="779"/>
      <c r="AX251" s="779"/>
      <c r="AY251" s="811"/>
      <c r="AZ251" s="811"/>
      <c r="BA251" s="811"/>
      <c r="BB251" s="779"/>
      <c r="BC251" s="779"/>
      <c r="BD251" s="779"/>
      <c r="BE251" s="811"/>
      <c r="BF251" s="811"/>
      <c r="BG251" s="811"/>
      <c r="BH251" s="779"/>
      <c r="BI251" s="779"/>
      <c r="BJ251" s="779"/>
      <c r="BK251" s="811"/>
      <c r="BL251" s="811"/>
      <c r="BM251" s="811"/>
    </row>
    <row r="252" spans="1:65" s="163" customFormat="1" ht="5.25" customHeight="1" x14ac:dyDescent="0.25">
      <c r="A252" s="779"/>
      <c r="B252" s="779"/>
      <c r="C252" s="779"/>
      <c r="D252" s="779"/>
      <c r="E252" s="779"/>
      <c r="F252" s="779"/>
      <c r="G252" s="779"/>
      <c r="H252" s="779"/>
      <c r="I252" s="779"/>
      <c r="J252" s="779"/>
      <c r="K252" s="779"/>
      <c r="L252" s="779"/>
      <c r="M252" s="779"/>
      <c r="N252" s="810"/>
      <c r="O252" s="779"/>
      <c r="P252" s="785"/>
      <c r="Q252" s="788"/>
      <c r="R252" s="160" t="s">
        <v>927</v>
      </c>
      <c r="S252" s="161"/>
      <c r="T252" s="161"/>
      <c r="U252" s="782"/>
      <c r="V252" s="781"/>
      <c r="W252" s="808"/>
      <c r="X252" s="812"/>
      <c r="Y252" s="782"/>
      <c r="Z252" s="806"/>
      <c r="AA252" s="800"/>
      <c r="AB252" s="806"/>
      <c r="AC252" s="800"/>
      <c r="AD252" s="807"/>
      <c r="AE252" s="806"/>
      <c r="AF252" s="806"/>
      <c r="AG252" s="806"/>
      <c r="AH252" s="781"/>
      <c r="AI252" s="792"/>
      <c r="AJ252" s="792"/>
      <c r="AK252" s="156"/>
      <c r="AL252" s="782"/>
      <c r="AM252" s="781"/>
      <c r="AN252" s="808"/>
      <c r="AO252" s="795"/>
      <c r="AP252" s="779"/>
      <c r="AQ252" s="811"/>
      <c r="AR252" s="811"/>
      <c r="AS252" s="811"/>
      <c r="AT252" s="811"/>
      <c r="AU252" s="779"/>
      <c r="AV252" s="779"/>
      <c r="AW252" s="779"/>
      <c r="AX252" s="779"/>
      <c r="AY252" s="811"/>
      <c r="AZ252" s="811"/>
      <c r="BA252" s="811"/>
      <c r="BB252" s="779"/>
      <c r="BC252" s="779"/>
      <c r="BD252" s="779"/>
      <c r="BE252" s="811"/>
      <c r="BF252" s="811"/>
      <c r="BG252" s="811"/>
      <c r="BH252" s="779"/>
      <c r="BI252" s="779"/>
      <c r="BJ252" s="779"/>
      <c r="BK252" s="811"/>
      <c r="BL252" s="811"/>
      <c r="BM252" s="811"/>
    </row>
    <row r="253" spans="1:65" s="163" customFormat="1" ht="5.25" customHeight="1" x14ac:dyDescent="0.25">
      <c r="A253" s="779"/>
      <c r="B253" s="779"/>
      <c r="C253" s="779"/>
      <c r="D253" s="779"/>
      <c r="E253" s="779"/>
      <c r="F253" s="779"/>
      <c r="G253" s="779"/>
      <c r="H253" s="779"/>
      <c r="I253" s="779"/>
      <c r="J253" s="779"/>
      <c r="K253" s="779"/>
      <c r="L253" s="779"/>
      <c r="M253" s="779"/>
      <c r="N253" s="810"/>
      <c r="O253" s="779"/>
      <c r="P253" s="785"/>
      <c r="Q253" s="788"/>
      <c r="R253" s="160" t="s">
        <v>928</v>
      </c>
      <c r="S253" s="161"/>
      <c r="T253" s="161"/>
      <c r="U253" s="782"/>
      <c r="V253" s="781"/>
      <c r="W253" s="808"/>
      <c r="X253" s="812"/>
      <c r="Y253" s="782"/>
      <c r="Z253" s="806"/>
      <c r="AA253" s="801"/>
      <c r="AB253" s="806"/>
      <c r="AC253" s="801"/>
      <c r="AD253" s="807"/>
      <c r="AE253" s="806"/>
      <c r="AF253" s="806"/>
      <c r="AG253" s="806"/>
      <c r="AH253" s="781"/>
      <c r="AI253" s="792"/>
      <c r="AJ253" s="792"/>
      <c r="AK253" s="156"/>
      <c r="AL253" s="782"/>
      <c r="AM253" s="781"/>
      <c r="AN253" s="808"/>
      <c r="AO253" s="795"/>
      <c r="AP253" s="779"/>
      <c r="AQ253" s="811"/>
      <c r="AR253" s="811"/>
      <c r="AS253" s="811"/>
      <c r="AT253" s="811"/>
      <c r="AU253" s="779"/>
      <c r="AV253" s="779"/>
      <c r="AW253" s="779"/>
      <c r="AX253" s="779"/>
      <c r="AY253" s="811"/>
      <c r="AZ253" s="811"/>
      <c r="BA253" s="811"/>
      <c r="BB253" s="779"/>
      <c r="BC253" s="779"/>
      <c r="BD253" s="779"/>
      <c r="BE253" s="811"/>
      <c r="BF253" s="811"/>
      <c r="BG253" s="811"/>
      <c r="BH253" s="779"/>
      <c r="BI253" s="779"/>
      <c r="BJ253" s="779"/>
      <c r="BK253" s="811"/>
      <c r="BL253" s="811"/>
      <c r="BM253" s="811"/>
    </row>
    <row r="254" spans="1:65" s="163" customFormat="1" ht="5.25" customHeight="1" x14ac:dyDescent="0.25">
      <c r="A254" s="779"/>
      <c r="B254" s="779"/>
      <c r="C254" s="779"/>
      <c r="D254" s="779"/>
      <c r="E254" s="779"/>
      <c r="F254" s="779"/>
      <c r="G254" s="779"/>
      <c r="H254" s="779"/>
      <c r="I254" s="779"/>
      <c r="J254" s="779"/>
      <c r="K254" s="779"/>
      <c r="L254" s="779"/>
      <c r="M254" s="779"/>
      <c r="N254" s="810"/>
      <c r="O254" s="779"/>
      <c r="P254" s="785"/>
      <c r="Q254" s="788"/>
      <c r="R254" s="160" t="s">
        <v>929</v>
      </c>
      <c r="S254" s="161"/>
      <c r="T254" s="161"/>
      <c r="U254" s="782"/>
      <c r="V254" s="781"/>
      <c r="W254" s="808"/>
      <c r="X254" s="809"/>
      <c r="Y254" s="782" t="str">
        <f>IF(Z254="Preventivo","X",IF(Z247="Detectivo","X","X "))</f>
        <v xml:space="preserve">X </v>
      </c>
      <c r="Z254" s="797" t="s">
        <v>1017</v>
      </c>
      <c r="AA254" s="799">
        <f>IF(Z254="","",IF(Z254="Preventivo",25%,15%))</f>
        <v>0.15</v>
      </c>
      <c r="AB254" s="797" t="s">
        <v>12</v>
      </c>
      <c r="AC254" s="802">
        <f>IF(AB254="Automatico",25%,15%)</f>
        <v>0.15</v>
      </c>
      <c r="AD254" s="781">
        <f>AA254+AC254</f>
        <v>0.3</v>
      </c>
      <c r="AE254" s="797"/>
      <c r="AF254" s="797"/>
      <c r="AG254" s="797"/>
      <c r="AH254" s="781" t="e">
        <f>AH247-(AH247*AD254)</f>
        <v>#VALUE!</v>
      </c>
      <c r="AI254" s="792"/>
      <c r="AJ254" s="792"/>
      <c r="AK254" s="156"/>
      <c r="AL254" s="782"/>
      <c r="AM254" s="781"/>
      <c r="AN254" s="808"/>
      <c r="AO254" s="795"/>
      <c r="AP254" s="779"/>
      <c r="AQ254" s="779"/>
      <c r="AR254" s="794"/>
      <c r="AS254" s="794"/>
      <c r="AT254" s="779"/>
      <c r="AU254" s="779"/>
      <c r="AV254" s="779"/>
      <c r="AW254" s="779"/>
      <c r="AX254" s="779"/>
      <c r="AY254" s="779"/>
      <c r="AZ254" s="779"/>
      <c r="BA254" s="805"/>
      <c r="BB254" s="779"/>
      <c r="BC254" s="779"/>
      <c r="BD254" s="779"/>
      <c r="BE254" s="779"/>
      <c r="BF254" s="779"/>
      <c r="BG254" s="805"/>
      <c r="BH254" s="779"/>
      <c r="BI254" s="779"/>
      <c r="BJ254" s="779"/>
      <c r="BK254" s="779"/>
      <c r="BL254" s="779"/>
      <c r="BM254" s="805"/>
    </row>
    <row r="255" spans="1:65" s="163" customFormat="1" ht="5.25" customHeight="1" x14ac:dyDescent="0.25">
      <c r="A255" s="779"/>
      <c r="B255" s="779"/>
      <c r="C255" s="779"/>
      <c r="D255" s="779"/>
      <c r="E255" s="779"/>
      <c r="F255" s="779"/>
      <c r="G255" s="779"/>
      <c r="H255" s="779"/>
      <c r="I255" s="779"/>
      <c r="J255" s="779"/>
      <c r="K255" s="779"/>
      <c r="L255" s="779"/>
      <c r="M255" s="779"/>
      <c r="N255" s="810"/>
      <c r="O255" s="779"/>
      <c r="P255" s="785"/>
      <c r="Q255" s="788"/>
      <c r="R255" s="160" t="s">
        <v>942</v>
      </c>
      <c r="S255" s="161"/>
      <c r="T255" s="161"/>
      <c r="U255" s="782"/>
      <c r="V255" s="781"/>
      <c r="W255" s="808"/>
      <c r="X255" s="809"/>
      <c r="Y255" s="807"/>
      <c r="Z255" s="806"/>
      <c r="AA255" s="800"/>
      <c r="AB255" s="806"/>
      <c r="AC255" s="803"/>
      <c r="AD255" s="807"/>
      <c r="AE255" s="797"/>
      <c r="AF255" s="806"/>
      <c r="AG255" s="806"/>
      <c r="AH255" s="781"/>
      <c r="AI255" s="792"/>
      <c r="AJ255" s="792"/>
      <c r="AK255" s="156"/>
      <c r="AL255" s="782"/>
      <c r="AM255" s="781"/>
      <c r="AN255" s="808"/>
      <c r="AO255" s="795"/>
      <c r="AP255" s="811"/>
      <c r="AQ255" s="811"/>
      <c r="AR255" s="811"/>
      <c r="AS255" s="811"/>
      <c r="AT255" s="811"/>
      <c r="AU255" s="779"/>
      <c r="AV255" s="811"/>
      <c r="AW255" s="811"/>
      <c r="AX255" s="811"/>
      <c r="AY255" s="811"/>
      <c r="AZ255" s="811"/>
      <c r="BA255" s="811"/>
      <c r="BB255" s="811"/>
      <c r="BC255" s="811"/>
      <c r="BD255" s="811"/>
      <c r="BE255" s="811"/>
      <c r="BF255" s="811"/>
      <c r="BG255" s="811"/>
      <c r="BH255" s="811"/>
      <c r="BI255" s="811"/>
      <c r="BJ255" s="811"/>
      <c r="BK255" s="811"/>
      <c r="BL255" s="811"/>
      <c r="BM255" s="811"/>
    </row>
    <row r="256" spans="1:65" s="163" customFormat="1" ht="5.25" customHeight="1" x14ac:dyDescent="0.25">
      <c r="A256" s="779"/>
      <c r="B256" s="779"/>
      <c r="C256" s="779"/>
      <c r="D256" s="779"/>
      <c r="E256" s="779"/>
      <c r="F256" s="779"/>
      <c r="G256" s="779"/>
      <c r="H256" s="779"/>
      <c r="I256" s="779"/>
      <c r="J256" s="779"/>
      <c r="K256" s="779"/>
      <c r="L256" s="779"/>
      <c r="M256" s="779"/>
      <c r="N256" s="810"/>
      <c r="O256" s="779"/>
      <c r="P256" s="785"/>
      <c r="Q256" s="788"/>
      <c r="R256" s="160" t="s">
        <v>943</v>
      </c>
      <c r="S256" s="161"/>
      <c r="T256" s="161"/>
      <c r="U256" s="782"/>
      <c r="V256" s="781"/>
      <c r="W256" s="808"/>
      <c r="X256" s="809"/>
      <c r="Y256" s="807"/>
      <c r="Z256" s="806"/>
      <c r="AA256" s="800"/>
      <c r="AB256" s="806"/>
      <c r="AC256" s="803"/>
      <c r="AD256" s="807"/>
      <c r="AE256" s="797"/>
      <c r="AF256" s="806"/>
      <c r="AG256" s="806"/>
      <c r="AH256" s="781"/>
      <c r="AI256" s="792"/>
      <c r="AJ256" s="792"/>
      <c r="AK256" s="156"/>
      <c r="AL256" s="782"/>
      <c r="AM256" s="781"/>
      <c r="AN256" s="808"/>
      <c r="AO256" s="795"/>
      <c r="AP256" s="811"/>
      <c r="AQ256" s="811"/>
      <c r="AR256" s="811"/>
      <c r="AS256" s="811"/>
      <c r="AT256" s="811"/>
      <c r="AU256" s="779"/>
      <c r="AV256" s="811"/>
      <c r="AW256" s="811"/>
      <c r="AX256" s="811"/>
      <c r="AY256" s="811"/>
      <c r="AZ256" s="811"/>
      <c r="BA256" s="811"/>
      <c r="BB256" s="811"/>
      <c r="BC256" s="811"/>
      <c r="BD256" s="811"/>
      <c r="BE256" s="811"/>
      <c r="BF256" s="811"/>
      <c r="BG256" s="811"/>
      <c r="BH256" s="811"/>
      <c r="BI256" s="811"/>
      <c r="BJ256" s="811"/>
      <c r="BK256" s="811"/>
      <c r="BL256" s="811"/>
      <c r="BM256" s="811"/>
    </row>
    <row r="257" spans="1:65" s="163" customFormat="1" ht="5.25" customHeight="1" x14ac:dyDescent="0.25">
      <c r="A257" s="779"/>
      <c r="B257" s="779"/>
      <c r="C257" s="779"/>
      <c r="D257" s="779"/>
      <c r="E257" s="779"/>
      <c r="F257" s="779"/>
      <c r="G257" s="779"/>
      <c r="H257" s="779"/>
      <c r="I257" s="779"/>
      <c r="J257" s="779"/>
      <c r="K257" s="779"/>
      <c r="L257" s="779"/>
      <c r="M257" s="779"/>
      <c r="N257" s="810"/>
      <c r="O257" s="779"/>
      <c r="P257" s="785"/>
      <c r="Q257" s="788"/>
      <c r="R257" s="160" t="s">
        <v>945</v>
      </c>
      <c r="S257" s="161"/>
      <c r="T257" s="161"/>
      <c r="U257" s="782"/>
      <c r="V257" s="781"/>
      <c r="W257" s="808"/>
      <c r="X257" s="809"/>
      <c r="Y257" s="807"/>
      <c r="Z257" s="806"/>
      <c r="AA257" s="800"/>
      <c r="AB257" s="806"/>
      <c r="AC257" s="803"/>
      <c r="AD257" s="807"/>
      <c r="AE257" s="797"/>
      <c r="AF257" s="806"/>
      <c r="AG257" s="806"/>
      <c r="AH257" s="781"/>
      <c r="AI257" s="792"/>
      <c r="AJ257" s="792"/>
      <c r="AK257" s="156"/>
      <c r="AL257" s="782"/>
      <c r="AM257" s="781"/>
      <c r="AN257" s="808"/>
      <c r="AO257" s="795"/>
      <c r="AP257" s="811"/>
      <c r="AQ257" s="811"/>
      <c r="AR257" s="811"/>
      <c r="AS257" s="811"/>
      <c r="AT257" s="811"/>
      <c r="AU257" s="779"/>
      <c r="AV257" s="811"/>
      <c r="AW257" s="811"/>
      <c r="AX257" s="811"/>
      <c r="AY257" s="811"/>
      <c r="AZ257" s="811"/>
      <c r="BA257" s="811"/>
      <c r="BB257" s="811"/>
      <c r="BC257" s="811"/>
      <c r="BD257" s="811"/>
      <c r="BE257" s="811"/>
      <c r="BF257" s="811"/>
      <c r="BG257" s="811"/>
      <c r="BH257" s="811"/>
      <c r="BI257" s="811"/>
      <c r="BJ257" s="811"/>
      <c r="BK257" s="811"/>
      <c r="BL257" s="811"/>
      <c r="BM257" s="811"/>
    </row>
    <row r="258" spans="1:65" s="163" customFormat="1" ht="5.25" customHeight="1" x14ac:dyDescent="0.25">
      <c r="A258" s="779"/>
      <c r="B258" s="779"/>
      <c r="C258" s="779"/>
      <c r="D258" s="779"/>
      <c r="E258" s="779"/>
      <c r="F258" s="779"/>
      <c r="G258" s="779"/>
      <c r="H258" s="779"/>
      <c r="I258" s="779"/>
      <c r="J258" s="779"/>
      <c r="K258" s="779"/>
      <c r="L258" s="779"/>
      <c r="M258" s="779"/>
      <c r="N258" s="810"/>
      <c r="O258" s="779"/>
      <c r="P258" s="785"/>
      <c r="Q258" s="788"/>
      <c r="R258" s="160" t="s">
        <v>946</v>
      </c>
      <c r="S258" s="161"/>
      <c r="T258" s="161"/>
      <c r="U258" s="782"/>
      <c r="V258" s="781"/>
      <c r="W258" s="808"/>
      <c r="X258" s="809"/>
      <c r="Y258" s="807"/>
      <c r="Z258" s="806"/>
      <c r="AA258" s="800"/>
      <c r="AB258" s="806"/>
      <c r="AC258" s="803"/>
      <c r="AD258" s="807"/>
      <c r="AE258" s="797"/>
      <c r="AF258" s="806"/>
      <c r="AG258" s="806"/>
      <c r="AH258" s="781"/>
      <c r="AI258" s="792"/>
      <c r="AJ258" s="792"/>
      <c r="AK258" s="156"/>
      <c r="AL258" s="782"/>
      <c r="AM258" s="781"/>
      <c r="AN258" s="808"/>
      <c r="AO258" s="795"/>
      <c r="AP258" s="811"/>
      <c r="AQ258" s="811"/>
      <c r="AR258" s="811"/>
      <c r="AS258" s="811"/>
      <c r="AT258" s="811"/>
      <c r="AU258" s="779"/>
      <c r="AV258" s="811"/>
      <c r="AW258" s="811"/>
      <c r="AX258" s="811"/>
      <c r="AY258" s="811"/>
      <c r="AZ258" s="811"/>
      <c r="BA258" s="811"/>
      <c r="BB258" s="811"/>
      <c r="BC258" s="811"/>
      <c r="BD258" s="811"/>
      <c r="BE258" s="811"/>
      <c r="BF258" s="811"/>
      <c r="BG258" s="811"/>
      <c r="BH258" s="811"/>
      <c r="BI258" s="811"/>
      <c r="BJ258" s="811"/>
      <c r="BK258" s="811"/>
      <c r="BL258" s="811"/>
      <c r="BM258" s="811"/>
    </row>
    <row r="259" spans="1:65" s="163" customFormat="1" ht="5.25" customHeight="1" x14ac:dyDescent="0.25">
      <c r="A259" s="779"/>
      <c r="B259" s="779"/>
      <c r="C259" s="779"/>
      <c r="D259" s="779"/>
      <c r="E259" s="779"/>
      <c r="F259" s="779"/>
      <c r="G259" s="779"/>
      <c r="H259" s="779"/>
      <c r="I259" s="779"/>
      <c r="J259" s="779"/>
      <c r="K259" s="779"/>
      <c r="L259" s="779"/>
      <c r="M259" s="779"/>
      <c r="N259" s="810"/>
      <c r="O259" s="779"/>
      <c r="P259" s="785"/>
      <c r="Q259" s="788"/>
      <c r="R259" s="160" t="s">
        <v>947</v>
      </c>
      <c r="S259" s="161"/>
      <c r="T259" s="161"/>
      <c r="U259" s="782"/>
      <c r="V259" s="781"/>
      <c r="W259" s="808"/>
      <c r="X259" s="809"/>
      <c r="Y259" s="807"/>
      <c r="Z259" s="806"/>
      <c r="AA259" s="800"/>
      <c r="AB259" s="806"/>
      <c r="AC259" s="803"/>
      <c r="AD259" s="807"/>
      <c r="AE259" s="797"/>
      <c r="AF259" s="806"/>
      <c r="AG259" s="806"/>
      <c r="AH259" s="781"/>
      <c r="AI259" s="792"/>
      <c r="AJ259" s="792"/>
      <c r="AK259" s="156"/>
      <c r="AL259" s="782"/>
      <c r="AM259" s="781"/>
      <c r="AN259" s="808"/>
      <c r="AO259" s="795"/>
      <c r="AP259" s="811"/>
      <c r="AQ259" s="811"/>
      <c r="AR259" s="811"/>
      <c r="AS259" s="811"/>
      <c r="AT259" s="811"/>
      <c r="AU259" s="779"/>
      <c r="AV259" s="811"/>
      <c r="AW259" s="811"/>
      <c r="AX259" s="811"/>
      <c r="AY259" s="811"/>
      <c r="AZ259" s="811"/>
      <c r="BA259" s="811"/>
      <c r="BB259" s="811"/>
      <c r="BC259" s="811"/>
      <c r="BD259" s="811"/>
      <c r="BE259" s="811"/>
      <c r="BF259" s="811"/>
      <c r="BG259" s="811"/>
      <c r="BH259" s="811"/>
      <c r="BI259" s="811"/>
      <c r="BJ259" s="811"/>
      <c r="BK259" s="811"/>
      <c r="BL259" s="811"/>
      <c r="BM259" s="811"/>
    </row>
    <row r="260" spans="1:65" s="163" customFormat="1" ht="5.25" customHeight="1" x14ac:dyDescent="0.25">
      <c r="A260" s="779"/>
      <c r="B260" s="779"/>
      <c r="C260" s="779"/>
      <c r="D260" s="779"/>
      <c r="E260" s="779"/>
      <c r="F260" s="779"/>
      <c r="G260" s="779"/>
      <c r="H260" s="779"/>
      <c r="I260" s="779"/>
      <c r="J260" s="779"/>
      <c r="K260" s="779"/>
      <c r="L260" s="779"/>
      <c r="M260" s="779"/>
      <c r="N260" s="810"/>
      <c r="O260" s="779"/>
      <c r="P260" s="785"/>
      <c r="Q260" s="788"/>
      <c r="R260" s="160" t="s">
        <v>948</v>
      </c>
      <c r="S260" s="161"/>
      <c r="T260" s="161"/>
      <c r="U260" s="782"/>
      <c r="V260" s="781"/>
      <c r="W260" s="808"/>
      <c r="X260" s="809"/>
      <c r="Y260" s="807"/>
      <c r="Z260" s="806"/>
      <c r="AA260" s="800"/>
      <c r="AB260" s="806"/>
      <c r="AC260" s="803"/>
      <c r="AD260" s="807"/>
      <c r="AE260" s="797"/>
      <c r="AF260" s="806"/>
      <c r="AG260" s="806"/>
      <c r="AH260" s="781"/>
      <c r="AI260" s="792"/>
      <c r="AJ260" s="792"/>
      <c r="AK260" s="156"/>
      <c r="AL260" s="782"/>
      <c r="AM260" s="781"/>
      <c r="AN260" s="808"/>
      <c r="AO260" s="795"/>
      <c r="AP260" s="811"/>
      <c r="AQ260" s="811"/>
      <c r="AR260" s="811"/>
      <c r="AS260" s="811"/>
      <c r="AT260" s="811"/>
      <c r="AU260" s="779"/>
      <c r="AV260" s="811"/>
      <c r="AW260" s="811"/>
      <c r="AX260" s="811"/>
      <c r="AY260" s="811"/>
      <c r="AZ260" s="811"/>
      <c r="BA260" s="811"/>
      <c r="BB260" s="811"/>
      <c r="BC260" s="811"/>
      <c r="BD260" s="811"/>
      <c r="BE260" s="811"/>
      <c r="BF260" s="811"/>
      <c r="BG260" s="811"/>
      <c r="BH260" s="811"/>
      <c r="BI260" s="811"/>
      <c r="BJ260" s="811"/>
      <c r="BK260" s="811"/>
      <c r="BL260" s="811"/>
      <c r="BM260" s="811"/>
    </row>
    <row r="261" spans="1:65" s="163" customFormat="1" ht="5.25" customHeight="1" x14ac:dyDescent="0.25">
      <c r="A261" s="779"/>
      <c r="B261" s="779"/>
      <c r="C261" s="779"/>
      <c r="D261" s="779"/>
      <c r="E261" s="779"/>
      <c r="F261" s="779"/>
      <c r="G261" s="779"/>
      <c r="H261" s="779"/>
      <c r="I261" s="779"/>
      <c r="J261" s="779"/>
      <c r="K261" s="779"/>
      <c r="L261" s="779"/>
      <c r="M261" s="779"/>
      <c r="N261" s="810"/>
      <c r="O261" s="779"/>
      <c r="P261" s="785"/>
      <c r="Q261" s="788"/>
      <c r="R261" s="160" t="s">
        <v>949</v>
      </c>
      <c r="S261" s="161"/>
      <c r="T261" s="161"/>
      <c r="U261" s="782"/>
      <c r="V261" s="781"/>
      <c r="W261" s="808"/>
      <c r="X261" s="809"/>
      <c r="Y261" s="807"/>
      <c r="Z261" s="806"/>
      <c r="AA261" s="800"/>
      <c r="AB261" s="806"/>
      <c r="AC261" s="803"/>
      <c r="AD261" s="807"/>
      <c r="AE261" s="797"/>
      <c r="AF261" s="806"/>
      <c r="AG261" s="806"/>
      <c r="AH261" s="781"/>
      <c r="AI261" s="792"/>
      <c r="AJ261" s="792"/>
      <c r="AK261" s="156"/>
      <c r="AL261" s="782"/>
      <c r="AM261" s="781"/>
      <c r="AN261" s="808"/>
      <c r="AO261" s="795"/>
      <c r="AP261" s="811"/>
      <c r="AQ261" s="811"/>
      <c r="AR261" s="811"/>
      <c r="AS261" s="811"/>
      <c r="AT261" s="811"/>
      <c r="AU261" s="779"/>
      <c r="AV261" s="811"/>
      <c r="AW261" s="811"/>
      <c r="AX261" s="811"/>
      <c r="AY261" s="811"/>
      <c r="AZ261" s="811"/>
      <c r="BA261" s="811"/>
      <c r="BB261" s="811"/>
      <c r="BC261" s="811"/>
      <c r="BD261" s="811"/>
      <c r="BE261" s="811"/>
      <c r="BF261" s="811"/>
      <c r="BG261" s="811"/>
      <c r="BH261" s="811"/>
      <c r="BI261" s="811"/>
      <c r="BJ261" s="811"/>
      <c r="BK261" s="811"/>
      <c r="BL261" s="811"/>
      <c r="BM261" s="811"/>
    </row>
    <row r="262" spans="1:65" s="163" customFormat="1" ht="5.25" customHeight="1" x14ac:dyDescent="0.25">
      <c r="A262" s="779"/>
      <c r="B262" s="779"/>
      <c r="C262" s="779"/>
      <c r="D262" s="779"/>
      <c r="E262" s="779"/>
      <c r="F262" s="779"/>
      <c r="G262" s="779"/>
      <c r="H262" s="779"/>
      <c r="I262" s="779"/>
      <c r="J262" s="779"/>
      <c r="K262" s="779"/>
      <c r="L262" s="779"/>
      <c r="M262" s="779"/>
      <c r="N262" s="810"/>
      <c r="O262" s="779"/>
      <c r="P262" s="785"/>
      <c r="Q262" s="788"/>
      <c r="R262" s="160" t="s">
        <v>950</v>
      </c>
      <c r="S262" s="161"/>
      <c r="T262" s="161"/>
      <c r="U262" s="782"/>
      <c r="V262" s="781"/>
      <c r="W262" s="808"/>
      <c r="X262" s="809"/>
      <c r="Y262" s="807"/>
      <c r="Z262" s="806"/>
      <c r="AA262" s="800"/>
      <c r="AB262" s="806"/>
      <c r="AC262" s="803"/>
      <c r="AD262" s="807"/>
      <c r="AE262" s="797"/>
      <c r="AF262" s="806"/>
      <c r="AG262" s="806"/>
      <c r="AH262" s="781"/>
      <c r="AI262" s="792"/>
      <c r="AJ262" s="792"/>
      <c r="AK262" s="156"/>
      <c r="AL262" s="782"/>
      <c r="AM262" s="781"/>
      <c r="AN262" s="808"/>
      <c r="AO262" s="795"/>
      <c r="AP262" s="811"/>
      <c r="AQ262" s="811"/>
      <c r="AR262" s="811"/>
      <c r="AS262" s="811"/>
      <c r="AT262" s="811"/>
      <c r="AU262" s="779"/>
      <c r="AV262" s="811"/>
      <c r="AW262" s="811"/>
      <c r="AX262" s="811"/>
      <c r="AY262" s="811"/>
      <c r="AZ262" s="811"/>
      <c r="BA262" s="811"/>
      <c r="BB262" s="811"/>
      <c r="BC262" s="811"/>
      <c r="BD262" s="811"/>
      <c r="BE262" s="811"/>
      <c r="BF262" s="811"/>
      <c r="BG262" s="811"/>
      <c r="BH262" s="811"/>
      <c r="BI262" s="811"/>
      <c r="BJ262" s="811"/>
      <c r="BK262" s="811"/>
      <c r="BL262" s="811"/>
      <c r="BM262" s="811"/>
    </row>
    <row r="263" spans="1:65" s="163" customFormat="1" ht="5.25" customHeight="1" x14ac:dyDescent="0.25">
      <c r="A263" s="779"/>
      <c r="B263" s="779"/>
      <c r="C263" s="779"/>
      <c r="D263" s="779"/>
      <c r="E263" s="779"/>
      <c r="F263" s="779"/>
      <c r="G263" s="779"/>
      <c r="H263" s="779"/>
      <c r="I263" s="779"/>
      <c r="J263" s="779"/>
      <c r="K263" s="779"/>
      <c r="L263" s="779"/>
      <c r="M263" s="779"/>
      <c r="N263" s="810"/>
      <c r="O263" s="779"/>
      <c r="P263" s="785"/>
      <c r="Q263" s="788"/>
      <c r="R263" s="160" t="s">
        <v>951</v>
      </c>
      <c r="S263" s="161"/>
      <c r="T263" s="161"/>
      <c r="U263" s="782"/>
      <c r="V263" s="781"/>
      <c r="W263" s="808"/>
      <c r="X263" s="809"/>
      <c r="Y263" s="807"/>
      <c r="Z263" s="806"/>
      <c r="AA263" s="800"/>
      <c r="AB263" s="806"/>
      <c r="AC263" s="803"/>
      <c r="AD263" s="807"/>
      <c r="AE263" s="797"/>
      <c r="AF263" s="806"/>
      <c r="AG263" s="806"/>
      <c r="AH263" s="781"/>
      <c r="AI263" s="792"/>
      <c r="AJ263" s="792"/>
      <c r="AK263" s="156"/>
      <c r="AL263" s="782"/>
      <c r="AM263" s="781"/>
      <c r="AN263" s="808"/>
      <c r="AO263" s="795"/>
      <c r="AP263" s="811"/>
      <c r="AQ263" s="811"/>
      <c r="AR263" s="811"/>
      <c r="AS263" s="811"/>
      <c r="AT263" s="811"/>
      <c r="AU263" s="779"/>
      <c r="AV263" s="811"/>
      <c r="AW263" s="811"/>
      <c r="AX263" s="811"/>
      <c r="AY263" s="811"/>
      <c r="AZ263" s="811"/>
      <c r="BA263" s="811"/>
      <c r="BB263" s="811"/>
      <c r="BC263" s="811"/>
      <c r="BD263" s="811"/>
      <c r="BE263" s="811"/>
      <c r="BF263" s="811"/>
      <c r="BG263" s="811"/>
      <c r="BH263" s="811"/>
      <c r="BI263" s="811"/>
      <c r="BJ263" s="811"/>
      <c r="BK263" s="811"/>
      <c r="BL263" s="811"/>
      <c r="BM263" s="811"/>
    </row>
    <row r="264" spans="1:65" s="163" customFormat="1" ht="5.25" customHeight="1" x14ac:dyDescent="0.25">
      <c r="A264" s="779"/>
      <c r="B264" s="779"/>
      <c r="C264" s="779"/>
      <c r="D264" s="779"/>
      <c r="E264" s="779"/>
      <c r="F264" s="779"/>
      <c r="G264" s="779"/>
      <c r="H264" s="779"/>
      <c r="I264" s="779"/>
      <c r="J264" s="779"/>
      <c r="K264" s="779"/>
      <c r="L264" s="779"/>
      <c r="M264" s="779"/>
      <c r="N264" s="810"/>
      <c r="O264" s="779"/>
      <c r="P264" s="785"/>
      <c r="Q264" s="788"/>
      <c r="R264" s="160" t="s">
        <v>952</v>
      </c>
      <c r="S264" s="161"/>
      <c r="T264" s="161"/>
      <c r="U264" s="782"/>
      <c r="V264" s="781"/>
      <c r="W264" s="808"/>
      <c r="X264" s="809"/>
      <c r="Y264" s="807"/>
      <c r="Z264" s="806"/>
      <c r="AA264" s="800"/>
      <c r="AB264" s="806"/>
      <c r="AC264" s="803"/>
      <c r="AD264" s="807"/>
      <c r="AE264" s="797"/>
      <c r="AF264" s="806"/>
      <c r="AG264" s="806"/>
      <c r="AH264" s="781"/>
      <c r="AI264" s="792"/>
      <c r="AJ264" s="792"/>
      <c r="AK264" s="156"/>
      <c r="AL264" s="782"/>
      <c r="AM264" s="781"/>
      <c r="AN264" s="808"/>
      <c r="AO264" s="795"/>
      <c r="AP264" s="811"/>
      <c r="AQ264" s="811"/>
      <c r="AR264" s="811"/>
      <c r="AS264" s="811"/>
      <c r="AT264" s="811"/>
      <c r="AU264" s="779"/>
      <c r="AV264" s="811"/>
      <c r="AW264" s="811"/>
      <c r="AX264" s="811"/>
      <c r="AY264" s="811"/>
      <c r="AZ264" s="811"/>
      <c r="BA264" s="811"/>
      <c r="BB264" s="811"/>
      <c r="BC264" s="811"/>
      <c r="BD264" s="811"/>
      <c r="BE264" s="811"/>
      <c r="BF264" s="811"/>
      <c r="BG264" s="811"/>
      <c r="BH264" s="811"/>
      <c r="BI264" s="811"/>
      <c r="BJ264" s="811"/>
      <c r="BK264" s="811"/>
      <c r="BL264" s="811"/>
      <c r="BM264" s="811"/>
    </row>
    <row r="265" spans="1:65" s="163" customFormat="1" ht="5.25" customHeight="1" x14ac:dyDescent="0.25">
      <c r="A265" s="779"/>
      <c r="B265" s="779"/>
      <c r="C265" s="779"/>
      <c r="D265" s="779"/>
      <c r="E265" s="779"/>
      <c r="F265" s="779"/>
      <c r="G265" s="779"/>
      <c r="H265" s="779"/>
      <c r="I265" s="779"/>
      <c r="J265" s="779"/>
      <c r="K265" s="779"/>
      <c r="L265" s="779"/>
      <c r="M265" s="779"/>
      <c r="N265" s="810"/>
      <c r="O265" s="779"/>
      <c r="P265" s="785"/>
      <c r="Q265" s="788"/>
      <c r="R265" s="160" t="s">
        <v>953</v>
      </c>
      <c r="S265" s="161"/>
      <c r="T265" s="161"/>
      <c r="U265" s="782"/>
      <c r="V265" s="781"/>
      <c r="W265" s="808"/>
      <c r="X265" s="809"/>
      <c r="Y265" s="807"/>
      <c r="Z265" s="806"/>
      <c r="AA265" s="800"/>
      <c r="AB265" s="806"/>
      <c r="AC265" s="803"/>
      <c r="AD265" s="807"/>
      <c r="AE265" s="797"/>
      <c r="AF265" s="806"/>
      <c r="AG265" s="806"/>
      <c r="AH265" s="781"/>
      <c r="AI265" s="792"/>
      <c r="AJ265" s="792"/>
      <c r="AK265" s="156"/>
      <c r="AL265" s="782"/>
      <c r="AM265" s="781"/>
      <c r="AN265" s="808"/>
      <c r="AO265" s="795"/>
      <c r="AP265" s="811"/>
      <c r="AQ265" s="811"/>
      <c r="AR265" s="811"/>
      <c r="AS265" s="811"/>
      <c r="AT265" s="811"/>
      <c r="AU265" s="779"/>
      <c r="AV265" s="811"/>
      <c r="AW265" s="811"/>
      <c r="AX265" s="811"/>
      <c r="AY265" s="811"/>
      <c r="AZ265" s="811"/>
      <c r="BA265" s="811"/>
      <c r="BB265" s="811"/>
      <c r="BC265" s="811"/>
      <c r="BD265" s="811"/>
      <c r="BE265" s="811"/>
      <c r="BF265" s="811"/>
      <c r="BG265" s="811"/>
      <c r="BH265" s="811"/>
      <c r="BI265" s="811"/>
      <c r="BJ265" s="811"/>
      <c r="BK265" s="811"/>
      <c r="BL265" s="811"/>
      <c r="BM265" s="811"/>
    </row>
    <row r="266" spans="1:65" s="163" customFormat="1" ht="5.25" customHeight="1" x14ac:dyDescent="0.25">
      <c r="A266" s="779"/>
      <c r="B266" s="779"/>
      <c r="C266" s="779"/>
      <c r="D266" s="779"/>
      <c r="E266" s="779"/>
      <c r="F266" s="779"/>
      <c r="G266" s="779"/>
      <c r="H266" s="779"/>
      <c r="I266" s="779"/>
      <c r="J266" s="779"/>
      <c r="K266" s="779"/>
      <c r="L266" s="779"/>
      <c r="M266" s="779"/>
      <c r="N266" s="810"/>
      <c r="O266" s="779"/>
      <c r="P266" s="786"/>
      <c r="Q266" s="789"/>
      <c r="R266" s="164" t="s">
        <v>954</v>
      </c>
      <c r="S266" s="161">
        <f>COUNTA(S247:S265)</f>
        <v>0</v>
      </c>
      <c r="T266" s="161">
        <f>COUNTA(T247:T265)</f>
        <v>0</v>
      </c>
      <c r="U266" s="782"/>
      <c r="V266" s="781"/>
      <c r="W266" s="808"/>
      <c r="X266" s="809"/>
      <c r="Y266" s="807"/>
      <c r="Z266" s="806"/>
      <c r="AA266" s="801"/>
      <c r="AB266" s="806"/>
      <c r="AC266" s="804"/>
      <c r="AD266" s="807"/>
      <c r="AE266" s="797"/>
      <c r="AF266" s="806"/>
      <c r="AG266" s="806"/>
      <c r="AH266" s="781"/>
      <c r="AI266" s="793"/>
      <c r="AJ266" s="793"/>
      <c r="AK266" s="159"/>
      <c r="AL266" s="782"/>
      <c r="AM266" s="781"/>
      <c r="AN266" s="808"/>
      <c r="AO266" s="795"/>
      <c r="AP266" s="811"/>
      <c r="AQ266" s="811"/>
      <c r="AR266" s="811"/>
      <c r="AS266" s="811"/>
      <c r="AT266" s="811"/>
      <c r="AU266" s="779"/>
      <c r="AV266" s="811"/>
      <c r="AW266" s="811"/>
      <c r="AX266" s="811"/>
      <c r="AY266" s="811"/>
      <c r="AZ266" s="811"/>
      <c r="BA266" s="811"/>
      <c r="BB266" s="811"/>
      <c r="BC266" s="811"/>
      <c r="BD266" s="811"/>
      <c r="BE266" s="811"/>
      <c r="BF266" s="811"/>
      <c r="BG266" s="811"/>
      <c r="BH266" s="811"/>
      <c r="BI266" s="811"/>
      <c r="BJ266" s="811"/>
      <c r="BK266" s="811"/>
      <c r="BL266" s="811"/>
      <c r="BM266" s="811"/>
    </row>
    <row r="267" spans="1:65" s="163" customFormat="1" ht="5.25" customHeight="1" x14ac:dyDescent="0.25">
      <c r="A267" s="779">
        <v>10</v>
      </c>
      <c r="B267" s="779"/>
      <c r="C267" s="779" t="s">
        <v>1114</v>
      </c>
      <c r="D267" s="779"/>
      <c r="E267" s="779" t="s">
        <v>1115</v>
      </c>
      <c r="F267" s="779" t="s">
        <v>1121</v>
      </c>
      <c r="G267" s="779"/>
      <c r="H267" s="779"/>
      <c r="I267" s="779"/>
      <c r="J267" s="779"/>
      <c r="K267" s="779"/>
      <c r="L267" s="779"/>
      <c r="M267" s="779"/>
      <c r="N267" s="810" t="s">
        <v>902</v>
      </c>
      <c r="O267" s="779"/>
      <c r="P267" s="784"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787">
        <f>IF(P267="Casi seguro",100%,IF(P267="Probable",80%,IF(P267="Posible",60%,IF(P267="Improbable",40%,IF(P267="Rara vez",20%,0)))))</f>
        <v>0</v>
      </c>
      <c r="R267" s="160" t="s">
        <v>904</v>
      </c>
      <c r="S267" s="161"/>
      <c r="T267" s="161"/>
      <c r="U267" s="782" t="str">
        <f>IF(S286&lt;=5,"Moderado",IF(S286&lt;=11,"Mayor","Catastrofico"))</f>
        <v>Moderado</v>
      </c>
      <c r="V267" s="781">
        <f>IF(U267=0,0,IF(U267="Moderado",60%,IF(U267="Mayor",80%,100%)))</f>
        <v>0.6</v>
      </c>
      <c r="W267" s="808" t="e">
        <v>#N/A</v>
      </c>
      <c r="X267" s="812" t="s">
        <v>1122</v>
      </c>
      <c r="Y267" s="782" t="str">
        <f>IF(Z267="Preventivo","X",IF(Z267="Detectivo","X","X "))</f>
        <v xml:space="preserve">X </v>
      </c>
      <c r="Z267" s="797"/>
      <c r="AA267" s="799" t="str">
        <f>IF(Z267="","",IF(Z267="Preventivo",25%,15%))</f>
        <v/>
      </c>
      <c r="AB267" s="797"/>
      <c r="AC267" s="799">
        <f>IF(AB267="Automatico",25%,15%)</f>
        <v>0.15</v>
      </c>
      <c r="AD267" s="781" t="e">
        <f>AA267+AC267</f>
        <v>#VALUE!</v>
      </c>
      <c r="AE267" s="797"/>
      <c r="AF267" s="797"/>
      <c r="AG267" s="797"/>
      <c r="AH267" s="781" t="e">
        <f>Q267-(Q267*AD267)</f>
        <v>#VALUE!</v>
      </c>
      <c r="AI267" s="791" t="e">
        <f>IF(AJ267=0,"Defina la frecuencia",IF(AJ267=20%,"Rara vez",IF(AJ267=40%,"Improbable",IF(AJ267=60%,"Posible",IF(AJ267=80%,"Probable","Casi seguro")))))</f>
        <v>#VALUE!</v>
      </c>
      <c r="AJ267" s="791" t="e">
        <f>IF(AH274&lt;20%,20%,IF(AH274&lt;40%,40%,IF(AH274&lt;60%,60%,IF(AH274&lt;80%,80%,100%))))</f>
        <v>#VALUE!</v>
      </c>
      <c r="AK267" s="162" t="e">
        <f>VALUE(AJ267)</f>
        <v>#VALUE!</v>
      </c>
      <c r="AL267" s="782" t="str">
        <f>U267</f>
        <v>Moderado</v>
      </c>
      <c r="AM267" s="781">
        <f>V267</f>
        <v>0.6</v>
      </c>
      <c r="AN267" s="808" t="e">
        <v>#VALUE!</v>
      </c>
      <c r="AO267" s="795"/>
      <c r="AP267" s="779" t="s">
        <v>1123</v>
      </c>
      <c r="AQ267" s="779" t="s">
        <v>1119</v>
      </c>
      <c r="AR267" s="794">
        <v>44197</v>
      </c>
      <c r="AS267" s="794" t="s">
        <v>911</v>
      </c>
      <c r="AT267" s="779"/>
      <c r="AU267" s="779"/>
      <c r="AV267" s="779"/>
      <c r="AW267" s="779"/>
      <c r="AX267" s="779"/>
      <c r="AY267" s="779"/>
      <c r="AZ267" s="779"/>
      <c r="BA267" s="805"/>
      <c r="BB267" s="779"/>
      <c r="BC267" s="779"/>
      <c r="BD267" s="779"/>
      <c r="BE267" s="779"/>
      <c r="BF267" s="779"/>
      <c r="BG267" s="805"/>
      <c r="BH267" s="779"/>
      <c r="BI267" s="779"/>
      <c r="BJ267" s="779"/>
      <c r="BK267" s="779"/>
      <c r="BL267" s="779"/>
      <c r="BM267" s="805"/>
    </row>
    <row r="268" spans="1:65" s="163" customFormat="1" ht="5.25" customHeight="1" x14ac:dyDescent="0.25">
      <c r="A268" s="779"/>
      <c r="B268" s="779"/>
      <c r="C268" s="779"/>
      <c r="D268" s="779"/>
      <c r="E268" s="779"/>
      <c r="F268" s="779"/>
      <c r="G268" s="779"/>
      <c r="H268" s="779"/>
      <c r="I268" s="779"/>
      <c r="J268" s="779"/>
      <c r="K268" s="779"/>
      <c r="L268" s="779"/>
      <c r="M268" s="779"/>
      <c r="N268" s="810"/>
      <c r="O268" s="779"/>
      <c r="P268" s="785"/>
      <c r="Q268" s="788"/>
      <c r="R268" s="160" t="s">
        <v>923</v>
      </c>
      <c r="S268" s="161"/>
      <c r="T268" s="161"/>
      <c r="U268" s="782"/>
      <c r="V268" s="781"/>
      <c r="W268" s="808"/>
      <c r="X268" s="812"/>
      <c r="Y268" s="782"/>
      <c r="Z268" s="806"/>
      <c r="AA268" s="800"/>
      <c r="AB268" s="806"/>
      <c r="AC268" s="800"/>
      <c r="AD268" s="807"/>
      <c r="AE268" s="806"/>
      <c r="AF268" s="806"/>
      <c r="AG268" s="806"/>
      <c r="AH268" s="781"/>
      <c r="AI268" s="792"/>
      <c r="AJ268" s="792"/>
      <c r="AK268" s="156"/>
      <c r="AL268" s="782"/>
      <c r="AM268" s="781"/>
      <c r="AN268" s="808"/>
      <c r="AO268" s="795"/>
      <c r="AP268" s="779"/>
      <c r="AQ268" s="811"/>
      <c r="AR268" s="811"/>
      <c r="AS268" s="811"/>
      <c r="AT268" s="811"/>
      <c r="AU268" s="779"/>
      <c r="AV268" s="779"/>
      <c r="AW268" s="779"/>
      <c r="AX268" s="779"/>
      <c r="AY268" s="811"/>
      <c r="AZ268" s="811"/>
      <c r="BA268" s="811"/>
      <c r="BB268" s="779"/>
      <c r="BC268" s="779"/>
      <c r="BD268" s="779"/>
      <c r="BE268" s="811"/>
      <c r="BF268" s="811"/>
      <c r="BG268" s="811"/>
      <c r="BH268" s="779"/>
      <c r="BI268" s="779"/>
      <c r="BJ268" s="779"/>
      <c r="BK268" s="811"/>
      <c r="BL268" s="811"/>
      <c r="BM268" s="811"/>
    </row>
    <row r="269" spans="1:65" s="163" customFormat="1" ht="5.25" customHeight="1" x14ac:dyDescent="0.25">
      <c r="A269" s="779"/>
      <c r="B269" s="779"/>
      <c r="C269" s="779"/>
      <c r="D269" s="779"/>
      <c r="E269" s="779"/>
      <c r="F269" s="779"/>
      <c r="G269" s="779"/>
      <c r="H269" s="779"/>
      <c r="I269" s="779"/>
      <c r="J269" s="779"/>
      <c r="K269" s="779"/>
      <c r="L269" s="779"/>
      <c r="M269" s="779"/>
      <c r="N269" s="810"/>
      <c r="O269" s="779"/>
      <c r="P269" s="785"/>
      <c r="Q269" s="788"/>
      <c r="R269" s="160" t="s">
        <v>924</v>
      </c>
      <c r="S269" s="161"/>
      <c r="T269" s="161"/>
      <c r="U269" s="782"/>
      <c r="V269" s="781"/>
      <c r="W269" s="808"/>
      <c r="X269" s="812"/>
      <c r="Y269" s="782"/>
      <c r="Z269" s="806"/>
      <c r="AA269" s="800"/>
      <c r="AB269" s="806"/>
      <c r="AC269" s="800"/>
      <c r="AD269" s="807"/>
      <c r="AE269" s="806"/>
      <c r="AF269" s="806"/>
      <c r="AG269" s="806"/>
      <c r="AH269" s="781"/>
      <c r="AI269" s="792"/>
      <c r="AJ269" s="792"/>
      <c r="AK269" s="156"/>
      <c r="AL269" s="782"/>
      <c r="AM269" s="781"/>
      <c r="AN269" s="808"/>
      <c r="AO269" s="795"/>
      <c r="AP269" s="779"/>
      <c r="AQ269" s="811"/>
      <c r="AR269" s="811"/>
      <c r="AS269" s="811"/>
      <c r="AT269" s="811"/>
      <c r="AU269" s="779"/>
      <c r="AV269" s="779"/>
      <c r="AW269" s="779"/>
      <c r="AX269" s="779"/>
      <c r="AY269" s="811"/>
      <c r="AZ269" s="811"/>
      <c r="BA269" s="811"/>
      <c r="BB269" s="779"/>
      <c r="BC269" s="779"/>
      <c r="BD269" s="779"/>
      <c r="BE269" s="811"/>
      <c r="BF269" s="811"/>
      <c r="BG269" s="811"/>
      <c r="BH269" s="779"/>
      <c r="BI269" s="779"/>
      <c r="BJ269" s="779"/>
      <c r="BK269" s="811"/>
      <c r="BL269" s="811"/>
      <c r="BM269" s="811"/>
    </row>
    <row r="270" spans="1:65" s="163" customFormat="1" ht="5.25" customHeight="1" x14ac:dyDescent="0.25">
      <c r="A270" s="779"/>
      <c r="B270" s="779"/>
      <c r="C270" s="779"/>
      <c r="D270" s="779"/>
      <c r="E270" s="779"/>
      <c r="F270" s="779"/>
      <c r="G270" s="779"/>
      <c r="H270" s="779"/>
      <c r="I270" s="779"/>
      <c r="J270" s="779"/>
      <c r="K270" s="779"/>
      <c r="L270" s="779"/>
      <c r="M270" s="779"/>
      <c r="N270" s="810"/>
      <c r="O270" s="779"/>
      <c r="P270" s="785"/>
      <c r="Q270" s="788"/>
      <c r="R270" s="160" t="s">
        <v>925</v>
      </c>
      <c r="S270" s="161"/>
      <c r="T270" s="161"/>
      <c r="U270" s="782"/>
      <c r="V270" s="781"/>
      <c r="W270" s="808"/>
      <c r="X270" s="812"/>
      <c r="Y270" s="782"/>
      <c r="Z270" s="806"/>
      <c r="AA270" s="800"/>
      <c r="AB270" s="806"/>
      <c r="AC270" s="800"/>
      <c r="AD270" s="807"/>
      <c r="AE270" s="806"/>
      <c r="AF270" s="806"/>
      <c r="AG270" s="806"/>
      <c r="AH270" s="781"/>
      <c r="AI270" s="792"/>
      <c r="AJ270" s="792"/>
      <c r="AK270" s="156"/>
      <c r="AL270" s="782"/>
      <c r="AM270" s="781"/>
      <c r="AN270" s="808"/>
      <c r="AO270" s="795"/>
      <c r="AP270" s="779"/>
      <c r="AQ270" s="811"/>
      <c r="AR270" s="811"/>
      <c r="AS270" s="811"/>
      <c r="AT270" s="811"/>
      <c r="AU270" s="779"/>
      <c r="AV270" s="779"/>
      <c r="AW270" s="779"/>
      <c r="AX270" s="779"/>
      <c r="AY270" s="811"/>
      <c r="AZ270" s="811"/>
      <c r="BA270" s="811"/>
      <c r="BB270" s="779"/>
      <c r="BC270" s="779"/>
      <c r="BD270" s="779"/>
      <c r="BE270" s="811"/>
      <c r="BF270" s="811"/>
      <c r="BG270" s="811"/>
      <c r="BH270" s="779"/>
      <c r="BI270" s="779"/>
      <c r="BJ270" s="779"/>
      <c r="BK270" s="811"/>
      <c r="BL270" s="811"/>
      <c r="BM270" s="811"/>
    </row>
    <row r="271" spans="1:65" s="163" customFormat="1" ht="5.25" customHeight="1" x14ac:dyDescent="0.25">
      <c r="A271" s="779"/>
      <c r="B271" s="779"/>
      <c r="C271" s="779"/>
      <c r="D271" s="779"/>
      <c r="E271" s="779"/>
      <c r="F271" s="779"/>
      <c r="G271" s="779"/>
      <c r="H271" s="779"/>
      <c r="I271" s="779"/>
      <c r="J271" s="779"/>
      <c r="K271" s="779"/>
      <c r="L271" s="779"/>
      <c r="M271" s="779"/>
      <c r="N271" s="810"/>
      <c r="O271" s="779"/>
      <c r="P271" s="785"/>
      <c r="Q271" s="788"/>
      <c r="R271" s="160" t="s">
        <v>926</v>
      </c>
      <c r="S271" s="161"/>
      <c r="T271" s="161"/>
      <c r="U271" s="782"/>
      <c r="V271" s="781"/>
      <c r="W271" s="808"/>
      <c r="X271" s="812"/>
      <c r="Y271" s="782"/>
      <c r="Z271" s="806"/>
      <c r="AA271" s="800"/>
      <c r="AB271" s="806"/>
      <c r="AC271" s="800"/>
      <c r="AD271" s="807"/>
      <c r="AE271" s="806"/>
      <c r="AF271" s="806"/>
      <c r="AG271" s="806"/>
      <c r="AH271" s="781"/>
      <c r="AI271" s="792"/>
      <c r="AJ271" s="792"/>
      <c r="AK271" s="156"/>
      <c r="AL271" s="782"/>
      <c r="AM271" s="781"/>
      <c r="AN271" s="808"/>
      <c r="AO271" s="795"/>
      <c r="AP271" s="779"/>
      <c r="AQ271" s="811"/>
      <c r="AR271" s="811"/>
      <c r="AS271" s="811"/>
      <c r="AT271" s="811"/>
      <c r="AU271" s="779"/>
      <c r="AV271" s="779"/>
      <c r="AW271" s="779"/>
      <c r="AX271" s="779"/>
      <c r="AY271" s="811"/>
      <c r="AZ271" s="811"/>
      <c r="BA271" s="811"/>
      <c r="BB271" s="779"/>
      <c r="BC271" s="779"/>
      <c r="BD271" s="779"/>
      <c r="BE271" s="811"/>
      <c r="BF271" s="811"/>
      <c r="BG271" s="811"/>
      <c r="BH271" s="779"/>
      <c r="BI271" s="779"/>
      <c r="BJ271" s="779"/>
      <c r="BK271" s="811"/>
      <c r="BL271" s="811"/>
      <c r="BM271" s="811"/>
    </row>
    <row r="272" spans="1:65" s="163" customFormat="1" ht="5.25" customHeight="1" x14ac:dyDescent="0.25">
      <c r="A272" s="779"/>
      <c r="B272" s="779"/>
      <c r="C272" s="779"/>
      <c r="D272" s="779"/>
      <c r="E272" s="779"/>
      <c r="F272" s="779"/>
      <c r="G272" s="779"/>
      <c r="H272" s="779"/>
      <c r="I272" s="779"/>
      <c r="J272" s="779"/>
      <c r="K272" s="779"/>
      <c r="L272" s="779"/>
      <c r="M272" s="779"/>
      <c r="N272" s="810"/>
      <c r="O272" s="779"/>
      <c r="P272" s="785"/>
      <c r="Q272" s="788"/>
      <c r="R272" s="160" t="s">
        <v>927</v>
      </c>
      <c r="S272" s="161"/>
      <c r="T272" s="161"/>
      <c r="U272" s="782"/>
      <c r="V272" s="781"/>
      <c r="W272" s="808"/>
      <c r="X272" s="812"/>
      <c r="Y272" s="782"/>
      <c r="Z272" s="806"/>
      <c r="AA272" s="800"/>
      <c r="AB272" s="806"/>
      <c r="AC272" s="800"/>
      <c r="AD272" s="807"/>
      <c r="AE272" s="806"/>
      <c r="AF272" s="806"/>
      <c r="AG272" s="806"/>
      <c r="AH272" s="781"/>
      <c r="AI272" s="792"/>
      <c r="AJ272" s="792"/>
      <c r="AK272" s="156"/>
      <c r="AL272" s="782"/>
      <c r="AM272" s="781"/>
      <c r="AN272" s="808"/>
      <c r="AO272" s="795"/>
      <c r="AP272" s="779"/>
      <c r="AQ272" s="811"/>
      <c r="AR272" s="811"/>
      <c r="AS272" s="811"/>
      <c r="AT272" s="811"/>
      <c r="AU272" s="779"/>
      <c r="AV272" s="779"/>
      <c r="AW272" s="779"/>
      <c r="AX272" s="779"/>
      <c r="AY272" s="811"/>
      <c r="AZ272" s="811"/>
      <c r="BA272" s="811"/>
      <c r="BB272" s="779"/>
      <c r="BC272" s="779"/>
      <c r="BD272" s="779"/>
      <c r="BE272" s="811"/>
      <c r="BF272" s="811"/>
      <c r="BG272" s="811"/>
      <c r="BH272" s="779"/>
      <c r="BI272" s="779"/>
      <c r="BJ272" s="779"/>
      <c r="BK272" s="811"/>
      <c r="BL272" s="811"/>
      <c r="BM272" s="811"/>
    </row>
    <row r="273" spans="1:65" s="163" customFormat="1" ht="5.25" customHeight="1" x14ac:dyDescent="0.25">
      <c r="A273" s="779"/>
      <c r="B273" s="779"/>
      <c r="C273" s="779"/>
      <c r="D273" s="779"/>
      <c r="E273" s="779"/>
      <c r="F273" s="779"/>
      <c r="G273" s="779"/>
      <c r="H273" s="779"/>
      <c r="I273" s="779"/>
      <c r="J273" s="779"/>
      <c r="K273" s="779"/>
      <c r="L273" s="779"/>
      <c r="M273" s="779"/>
      <c r="N273" s="810"/>
      <c r="O273" s="779"/>
      <c r="P273" s="785"/>
      <c r="Q273" s="788"/>
      <c r="R273" s="160" t="s">
        <v>928</v>
      </c>
      <c r="S273" s="161"/>
      <c r="T273" s="161"/>
      <c r="U273" s="782"/>
      <c r="V273" s="781"/>
      <c r="W273" s="808"/>
      <c r="X273" s="812"/>
      <c r="Y273" s="782"/>
      <c r="Z273" s="806"/>
      <c r="AA273" s="801"/>
      <c r="AB273" s="806"/>
      <c r="AC273" s="801"/>
      <c r="AD273" s="807"/>
      <c r="AE273" s="806"/>
      <c r="AF273" s="806"/>
      <c r="AG273" s="806"/>
      <c r="AH273" s="781"/>
      <c r="AI273" s="792"/>
      <c r="AJ273" s="792"/>
      <c r="AK273" s="156"/>
      <c r="AL273" s="782"/>
      <c r="AM273" s="781"/>
      <c r="AN273" s="808"/>
      <c r="AO273" s="795"/>
      <c r="AP273" s="779"/>
      <c r="AQ273" s="811"/>
      <c r="AR273" s="811"/>
      <c r="AS273" s="811"/>
      <c r="AT273" s="811"/>
      <c r="AU273" s="779"/>
      <c r="AV273" s="779"/>
      <c r="AW273" s="779"/>
      <c r="AX273" s="779"/>
      <c r="AY273" s="811"/>
      <c r="AZ273" s="811"/>
      <c r="BA273" s="811"/>
      <c r="BB273" s="779"/>
      <c r="BC273" s="779"/>
      <c r="BD273" s="779"/>
      <c r="BE273" s="811"/>
      <c r="BF273" s="811"/>
      <c r="BG273" s="811"/>
      <c r="BH273" s="779"/>
      <c r="BI273" s="779"/>
      <c r="BJ273" s="779"/>
      <c r="BK273" s="811"/>
      <c r="BL273" s="811"/>
      <c r="BM273" s="811"/>
    </row>
    <row r="274" spans="1:65" s="163" customFormat="1" ht="5.25" customHeight="1" x14ac:dyDescent="0.25">
      <c r="A274" s="779"/>
      <c r="B274" s="779"/>
      <c r="C274" s="779"/>
      <c r="D274" s="779"/>
      <c r="E274" s="779"/>
      <c r="F274" s="779"/>
      <c r="G274" s="779"/>
      <c r="H274" s="779"/>
      <c r="I274" s="779"/>
      <c r="J274" s="779"/>
      <c r="K274" s="779"/>
      <c r="L274" s="779"/>
      <c r="M274" s="779"/>
      <c r="N274" s="810"/>
      <c r="O274" s="779"/>
      <c r="P274" s="785"/>
      <c r="Q274" s="788"/>
      <c r="R274" s="160" t="s">
        <v>929</v>
      </c>
      <c r="S274" s="161"/>
      <c r="T274" s="161"/>
      <c r="U274" s="782"/>
      <c r="V274" s="781"/>
      <c r="W274" s="808"/>
      <c r="X274" s="809"/>
      <c r="Y274" s="782" t="str">
        <f>IF(Z274="Preventivo","X",IF(Z267="Detectivo","X","X "))</f>
        <v xml:space="preserve">X </v>
      </c>
      <c r="Z274" s="797" t="s">
        <v>1017</v>
      </c>
      <c r="AA274" s="799">
        <f>IF(Z274="","",IF(Z274="Preventivo",25%,15%))</f>
        <v>0.15</v>
      </c>
      <c r="AB274" s="797" t="s">
        <v>12</v>
      </c>
      <c r="AC274" s="802">
        <f>IF(AB274="Automatico",25%,15%)</f>
        <v>0.15</v>
      </c>
      <c r="AD274" s="781">
        <f>AA274+AC274</f>
        <v>0.3</v>
      </c>
      <c r="AE274" s="797"/>
      <c r="AF274" s="797"/>
      <c r="AG274" s="797"/>
      <c r="AH274" s="781" t="e">
        <f>AH267-(AH267*AD274)</f>
        <v>#VALUE!</v>
      </c>
      <c r="AI274" s="792"/>
      <c r="AJ274" s="792"/>
      <c r="AK274" s="156"/>
      <c r="AL274" s="782"/>
      <c r="AM274" s="781"/>
      <c r="AN274" s="808"/>
      <c r="AO274" s="795"/>
      <c r="AP274" s="779"/>
      <c r="AQ274" s="779"/>
      <c r="AR274" s="794"/>
      <c r="AS274" s="794"/>
      <c r="AT274" s="779"/>
      <c r="AU274" s="779"/>
      <c r="AV274" s="779"/>
      <c r="AW274" s="779"/>
      <c r="AX274" s="779"/>
      <c r="AY274" s="779"/>
      <c r="AZ274" s="779"/>
      <c r="BA274" s="805"/>
      <c r="BB274" s="779"/>
      <c r="BC274" s="779"/>
      <c r="BD274" s="779"/>
      <c r="BE274" s="779"/>
      <c r="BF274" s="779"/>
      <c r="BG274" s="805"/>
      <c r="BH274" s="779"/>
      <c r="BI274" s="779"/>
      <c r="BJ274" s="779"/>
      <c r="BK274" s="779"/>
      <c r="BL274" s="779"/>
      <c r="BM274" s="805"/>
    </row>
    <row r="275" spans="1:65" s="163" customFormat="1" ht="5.25" customHeight="1" x14ac:dyDescent="0.25">
      <c r="A275" s="779"/>
      <c r="B275" s="779"/>
      <c r="C275" s="779"/>
      <c r="D275" s="779"/>
      <c r="E275" s="779"/>
      <c r="F275" s="779"/>
      <c r="G275" s="779"/>
      <c r="H275" s="779"/>
      <c r="I275" s="779"/>
      <c r="J275" s="779"/>
      <c r="K275" s="779"/>
      <c r="L275" s="779"/>
      <c r="M275" s="779"/>
      <c r="N275" s="810"/>
      <c r="O275" s="779"/>
      <c r="P275" s="785"/>
      <c r="Q275" s="788"/>
      <c r="R275" s="160" t="s">
        <v>942</v>
      </c>
      <c r="S275" s="161"/>
      <c r="T275" s="161"/>
      <c r="U275" s="782"/>
      <c r="V275" s="781"/>
      <c r="W275" s="808"/>
      <c r="X275" s="809"/>
      <c r="Y275" s="807"/>
      <c r="Z275" s="806"/>
      <c r="AA275" s="800"/>
      <c r="AB275" s="806"/>
      <c r="AC275" s="803"/>
      <c r="AD275" s="807"/>
      <c r="AE275" s="797"/>
      <c r="AF275" s="806"/>
      <c r="AG275" s="806"/>
      <c r="AH275" s="781"/>
      <c r="AI275" s="792"/>
      <c r="AJ275" s="792"/>
      <c r="AK275" s="156"/>
      <c r="AL275" s="782"/>
      <c r="AM275" s="781"/>
      <c r="AN275" s="808"/>
      <c r="AO275" s="795"/>
      <c r="AP275" s="811"/>
      <c r="AQ275" s="811"/>
      <c r="AR275" s="811"/>
      <c r="AS275" s="811"/>
      <c r="AT275" s="811"/>
      <c r="AU275" s="779"/>
      <c r="AV275" s="811"/>
      <c r="AW275" s="811"/>
      <c r="AX275" s="811"/>
      <c r="AY275" s="811"/>
      <c r="AZ275" s="811"/>
      <c r="BA275" s="811"/>
      <c r="BB275" s="811"/>
      <c r="BC275" s="811"/>
      <c r="BD275" s="811"/>
      <c r="BE275" s="811"/>
      <c r="BF275" s="811"/>
      <c r="BG275" s="811"/>
      <c r="BH275" s="811"/>
      <c r="BI275" s="811"/>
      <c r="BJ275" s="811"/>
      <c r="BK275" s="811"/>
      <c r="BL275" s="811"/>
      <c r="BM275" s="811"/>
    </row>
    <row r="276" spans="1:65" s="163" customFormat="1" ht="5.25" customHeight="1" x14ac:dyDescent="0.25">
      <c r="A276" s="779"/>
      <c r="B276" s="779"/>
      <c r="C276" s="779"/>
      <c r="D276" s="779"/>
      <c r="E276" s="779"/>
      <c r="F276" s="779"/>
      <c r="G276" s="779"/>
      <c r="H276" s="779"/>
      <c r="I276" s="779"/>
      <c r="J276" s="779"/>
      <c r="K276" s="779"/>
      <c r="L276" s="779"/>
      <c r="M276" s="779"/>
      <c r="N276" s="810"/>
      <c r="O276" s="779"/>
      <c r="P276" s="785"/>
      <c r="Q276" s="788"/>
      <c r="R276" s="160" t="s">
        <v>943</v>
      </c>
      <c r="S276" s="161"/>
      <c r="T276" s="161"/>
      <c r="U276" s="782"/>
      <c r="V276" s="781"/>
      <c r="W276" s="808"/>
      <c r="X276" s="809"/>
      <c r="Y276" s="807"/>
      <c r="Z276" s="806"/>
      <c r="AA276" s="800"/>
      <c r="AB276" s="806"/>
      <c r="AC276" s="803"/>
      <c r="AD276" s="807"/>
      <c r="AE276" s="797"/>
      <c r="AF276" s="806"/>
      <c r="AG276" s="806"/>
      <c r="AH276" s="781"/>
      <c r="AI276" s="792"/>
      <c r="AJ276" s="792"/>
      <c r="AK276" s="156"/>
      <c r="AL276" s="782"/>
      <c r="AM276" s="781"/>
      <c r="AN276" s="808"/>
      <c r="AO276" s="795"/>
      <c r="AP276" s="811"/>
      <c r="AQ276" s="811"/>
      <c r="AR276" s="811"/>
      <c r="AS276" s="811"/>
      <c r="AT276" s="811"/>
      <c r="AU276" s="779"/>
      <c r="AV276" s="811"/>
      <c r="AW276" s="811"/>
      <c r="AX276" s="811"/>
      <c r="AY276" s="811"/>
      <c r="AZ276" s="811"/>
      <c r="BA276" s="811"/>
      <c r="BB276" s="811"/>
      <c r="BC276" s="811"/>
      <c r="BD276" s="811"/>
      <c r="BE276" s="811"/>
      <c r="BF276" s="811"/>
      <c r="BG276" s="811"/>
      <c r="BH276" s="811"/>
      <c r="BI276" s="811"/>
      <c r="BJ276" s="811"/>
      <c r="BK276" s="811"/>
      <c r="BL276" s="811"/>
      <c r="BM276" s="811"/>
    </row>
    <row r="277" spans="1:65" s="163" customFormat="1" ht="5.25" customHeight="1" x14ac:dyDescent="0.25">
      <c r="A277" s="779"/>
      <c r="B277" s="779"/>
      <c r="C277" s="779"/>
      <c r="D277" s="779"/>
      <c r="E277" s="779"/>
      <c r="F277" s="779"/>
      <c r="G277" s="779"/>
      <c r="H277" s="779"/>
      <c r="I277" s="779"/>
      <c r="J277" s="779"/>
      <c r="K277" s="779"/>
      <c r="L277" s="779"/>
      <c r="M277" s="779"/>
      <c r="N277" s="810"/>
      <c r="O277" s="779"/>
      <c r="P277" s="785"/>
      <c r="Q277" s="788"/>
      <c r="R277" s="160" t="s">
        <v>945</v>
      </c>
      <c r="S277" s="161"/>
      <c r="T277" s="161"/>
      <c r="U277" s="782"/>
      <c r="V277" s="781"/>
      <c r="W277" s="808"/>
      <c r="X277" s="809"/>
      <c r="Y277" s="807"/>
      <c r="Z277" s="806"/>
      <c r="AA277" s="800"/>
      <c r="AB277" s="806"/>
      <c r="AC277" s="803"/>
      <c r="AD277" s="807"/>
      <c r="AE277" s="797"/>
      <c r="AF277" s="806"/>
      <c r="AG277" s="806"/>
      <c r="AH277" s="781"/>
      <c r="AI277" s="792"/>
      <c r="AJ277" s="792"/>
      <c r="AK277" s="156"/>
      <c r="AL277" s="782"/>
      <c r="AM277" s="781"/>
      <c r="AN277" s="808"/>
      <c r="AO277" s="795"/>
      <c r="AP277" s="811"/>
      <c r="AQ277" s="811"/>
      <c r="AR277" s="811"/>
      <c r="AS277" s="811"/>
      <c r="AT277" s="811"/>
      <c r="AU277" s="779"/>
      <c r="AV277" s="811"/>
      <c r="AW277" s="811"/>
      <c r="AX277" s="811"/>
      <c r="AY277" s="811"/>
      <c r="AZ277" s="811"/>
      <c r="BA277" s="811"/>
      <c r="BB277" s="811"/>
      <c r="BC277" s="811"/>
      <c r="BD277" s="811"/>
      <c r="BE277" s="811"/>
      <c r="BF277" s="811"/>
      <c r="BG277" s="811"/>
      <c r="BH277" s="811"/>
      <c r="BI277" s="811"/>
      <c r="BJ277" s="811"/>
      <c r="BK277" s="811"/>
      <c r="BL277" s="811"/>
      <c r="BM277" s="811"/>
    </row>
    <row r="278" spans="1:65" s="163" customFormat="1" ht="5.25" customHeight="1" x14ac:dyDescent="0.25">
      <c r="A278" s="779"/>
      <c r="B278" s="779"/>
      <c r="C278" s="779"/>
      <c r="D278" s="779"/>
      <c r="E278" s="779"/>
      <c r="F278" s="779"/>
      <c r="G278" s="779"/>
      <c r="H278" s="779"/>
      <c r="I278" s="779"/>
      <c r="J278" s="779"/>
      <c r="K278" s="779"/>
      <c r="L278" s="779"/>
      <c r="M278" s="779"/>
      <c r="N278" s="810"/>
      <c r="O278" s="779"/>
      <c r="P278" s="785"/>
      <c r="Q278" s="788"/>
      <c r="R278" s="160" t="s">
        <v>946</v>
      </c>
      <c r="S278" s="161"/>
      <c r="T278" s="161"/>
      <c r="U278" s="782"/>
      <c r="V278" s="781"/>
      <c r="W278" s="808"/>
      <c r="X278" s="809"/>
      <c r="Y278" s="807"/>
      <c r="Z278" s="806"/>
      <c r="AA278" s="800"/>
      <c r="AB278" s="806"/>
      <c r="AC278" s="803"/>
      <c r="AD278" s="807"/>
      <c r="AE278" s="797"/>
      <c r="AF278" s="806"/>
      <c r="AG278" s="806"/>
      <c r="AH278" s="781"/>
      <c r="AI278" s="792"/>
      <c r="AJ278" s="792"/>
      <c r="AK278" s="156"/>
      <c r="AL278" s="782"/>
      <c r="AM278" s="781"/>
      <c r="AN278" s="808"/>
      <c r="AO278" s="795"/>
      <c r="AP278" s="811"/>
      <c r="AQ278" s="811"/>
      <c r="AR278" s="811"/>
      <c r="AS278" s="811"/>
      <c r="AT278" s="811"/>
      <c r="AU278" s="779"/>
      <c r="AV278" s="811"/>
      <c r="AW278" s="811"/>
      <c r="AX278" s="811"/>
      <c r="AY278" s="811"/>
      <c r="AZ278" s="811"/>
      <c r="BA278" s="811"/>
      <c r="BB278" s="811"/>
      <c r="BC278" s="811"/>
      <c r="BD278" s="811"/>
      <c r="BE278" s="811"/>
      <c r="BF278" s="811"/>
      <c r="BG278" s="811"/>
      <c r="BH278" s="811"/>
      <c r="BI278" s="811"/>
      <c r="BJ278" s="811"/>
      <c r="BK278" s="811"/>
      <c r="BL278" s="811"/>
      <c r="BM278" s="811"/>
    </row>
    <row r="279" spans="1:65" s="163" customFormat="1" ht="5.25" customHeight="1" x14ac:dyDescent="0.25">
      <c r="A279" s="779"/>
      <c r="B279" s="779"/>
      <c r="C279" s="779"/>
      <c r="D279" s="779"/>
      <c r="E279" s="779"/>
      <c r="F279" s="779"/>
      <c r="G279" s="779"/>
      <c r="H279" s="779"/>
      <c r="I279" s="779"/>
      <c r="J279" s="779"/>
      <c r="K279" s="779"/>
      <c r="L279" s="779"/>
      <c r="M279" s="779"/>
      <c r="N279" s="810"/>
      <c r="O279" s="779"/>
      <c r="P279" s="785"/>
      <c r="Q279" s="788"/>
      <c r="R279" s="160" t="s">
        <v>947</v>
      </c>
      <c r="S279" s="161"/>
      <c r="T279" s="161"/>
      <c r="U279" s="782"/>
      <c r="V279" s="781"/>
      <c r="W279" s="808"/>
      <c r="X279" s="809"/>
      <c r="Y279" s="807"/>
      <c r="Z279" s="806"/>
      <c r="AA279" s="800"/>
      <c r="AB279" s="806"/>
      <c r="AC279" s="803"/>
      <c r="AD279" s="807"/>
      <c r="AE279" s="797"/>
      <c r="AF279" s="806"/>
      <c r="AG279" s="806"/>
      <c r="AH279" s="781"/>
      <c r="AI279" s="792"/>
      <c r="AJ279" s="792"/>
      <c r="AK279" s="156"/>
      <c r="AL279" s="782"/>
      <c r="AM279" s="781"/>
      <c r="AN279" s="808"/>
      <c r="AO279" s="795"/>
      <c r="AP279" s="811"/>
      <c r="AQ279" s="811"/>
      <c r="AR279" s="811"/>
      <c r="AS279" s="811"/>
      <c r="AT279" s="811"/>
      <c r="AU279" s="779"/>
      <c r="AV279" s="811"/>
      <c r="AW279" s="811"/>
      <c r="AX279" s="811"/>
      <c r="AY279" s="811"/>
      <c r="AZ279" s="811"/>
      <c r="BA279" s="811"/>
      <c r="BB279" s="811"/>
      <c r="BC279" s="811"/>
      <c r="BD279" s="811"/>
      <c r="BE279" s="811"/>
      <c r="BF279" s="811"/>
      <c r="BG279" s="811"/>
      <c r="BH279" s="811"/>
      <c r="BI279" s="811"/>
      <c r="BJ279" s="811"/>
      <c r="BK279" s="811"/>
      <c r="BL279" s="811"/>
      <c r="BM279" s="811"/>
    </row>
    <row r="280" spans="1:65" s="163" customFormat="1" ht="5.25" customHeight="1" x14ac:dyDescent="0.25">
      <c r="A280" s="779"/>
      <c r="B280" s="779"/>
      <c r="C280" s="779"/>
      <c r="D280" s="779"/>
      <c r="E280" s="779"/>
      <c r="F280" s="779"/>
      <c r="G280" s="779"/>
      <c r="H280" s="779"/>
      <c r="I280" s="779"/>
      <c r="J280" s="779"/>
      <c r="K280" s="779"/>
      <c r="L280" s="779"/>
      <c r="M280" s="779"/>
      <c r="N280" s="810"/>
      <c r="O280" s="779"/>
      <c r="P280" s="785"/>
      <c r="Q280" s="788"/>
      <c r="R280" s="160" t="s">
        <v>948</v>
      </c>
      <c r="S280" s="161"/>
      <c r="T280" s="161"/>
      <c r="U280" s="782"/>
      <c r="V280" s="781"/>
      <c r="W280" s="808"/>
      <c r="X280" s="809"/>
      <c r="Y280" s="807"/>
      <c r="Z280" s="806"/>
      <c r="AA280" s="800"/>
      <c r="AB280" s="806"/>
      <c r="AC280" s="803"/>
      <c r="AD280" s="807"/>
      <c r="AE280" s="797"/>
      <c r="AF280" s="806"/>
      <c r="AG280" s="806"/>
      <c r="AH280" s="781"/>
      <c r="AI280" s="792"/>
      <c r="AJ280" s="792"/>
      <c r="AK280" s="156"/>
      <c r="AL280" s="782"/>
      <c r="AM280" s="781"/>
      <c r="AN280" s="808"/>
      <c r="AO280" s="795"/>
      <c r="AP280" s="811"/>
      <c r="AQ280" s="811"/>
      <c r="AR280" s="811"/>
      <c r="AS280" s="811"/>
      <c r="AT280" s="811"/>
      <c r="AU280" s="779"/>
      <c r="AV280" s="811"/>
      <c r="AW280" s="811"/>
      <c r="AX280" s="811"/>
      <c r="AY280" s="811"/>
      <c r="AZ280" s="811"/>
      <c r="BA280" s="811"/>
      <c r="BB280" s="811"/>
      <c r="BC280" s="811"/>
      <c r="BD280" s="811"/>
      <c r="BE280" s="811"/>
      <c r="BF280" s="811"/>
      <c r="BG280" s="811"/>
      <c r="BH280" s="811"/>
      <c r="BI280" s="811"/>
      <c r="BJ280" s="811"/>
      <c r="BK280" s="811"/>
      <c r="BL280" s="811"/>
      <c r="BM280" s="811"/>
    </row>
    <row r="281" spans="1:65" s="163" customFormat="1" ht="5.25" customHeight="1" x14ac:dyDescent="0.25">
      <c r="A281" s="779"/>
      <c r="B281" s="779"/>
      <c r="C281" s="779"/>
      <c r="D281" s="779"/>
      <c r="E281" s="779"/>
      <c r="F281" s="779"/>
      <c r="G281" s="779"/>
      <c r="H281" s="779"/>
      <c r="I281" s="779"/>
      <c r="J281" s="779"/>
      <c r="K281" s="779"/>
      <c r="L281" s="779"/>
      <c r="M281" s="779"/>
      <c r="N281" s="810"/>
      <c r="O281" s="779"/>
      <c r="P281" s="785"/>
      <c r="Q281" s="788"/>
      <c r="R281" s="160" t="s">
        <v>1105</v>
      </c>
      <c r="S281" s="161"/>
      <c r="T281" s="161"/>
      <c r="U281" s="782"/>
      <c r="V281" s="781"/>
      <c r="W281" s="808"/>
      <c r="X281" s="809"/>
      <c r="Y281" s="807"/>
      <c r="Z281" s="806"/>
      <c r="AA281" s="800"/>
      <c r="AB281" s="806"/>
      <c r="AC281" s="803"/>
      <c r="AD281" s="807"/>
      <c r="AE281" s="797"/>
      <c r="AF281" s="806"/>
      <c r="AG281" s="806"/>
      <c r="AH281" s="781"/>
      <c r="AI281" s="792"/>
      <c r="AJ281" s="792"/>
      <c r="AK281" s="156"/>
      <c r="AL281" s="782"/>
      <c r="AM281" s="781"/>
      <c r="AN281" s="808"/>
      <c r="AO281" s="795"/>
      <c r="AP281" s="811"/>
      <c r="AQ281" s="811"/>
      <c r="AR281" s="811"/>
      <c r="AS281" s="811"/>
      <c r="AT281" s="811"/>
      <c r="AU281" s="779"/>
      <c r="AV281" s="811"/>
      <c r="AW281" s="811"/>
      <c r="AX281" s="811"/>
      <c r="AY281" s="811"/>
      <c r="AZ281" s="811"/>
      <c r="BA281" s="811"/>
      <c r="BB281" s="811"/>
      <c r="BC281" s="811"/>
      <c r="BD281" s="811"/>
      <c r="BE281" s="811"/>
      <c r="BF281" s="811"/>
      <c r="BG281" s="811"/>
      <c r="BH281" s="811"/>
      <c r="BI281" s="811"/>
      <c r="BJ281" s="811"/>
      <c r="BK281" s="811"/>
      <c r="BL281" s="811"/>
      <c r="BM281" s="811"/>
    </row>
    <row r="282" spans="1:65" s="163" customFormat="1" ht="5.25" customHeight="1" x14ac:dyDescent="0.25">
      <c r="A282" s="779"/>
      <c r="B282" s="779"/>
      <c r="C282" s="779"/>
      <c r="D282" s="779"/>
      <c r="E282" s="779"/>
      <c r="F282" s="779"/>
      <c r="G282" s="779"/>
      <c r="H282" s="779"/>
      <c r="I282" s="779"/>
      <c r="J282" s="779"/>
      <c r="K282" s="779"/>
      <c r="L282" s="779"/>
      <c r="M282" s="779"/>
      <c r="N282" s="810"/>
      <c r="O282" s="779"/>
      <c r="P282" s="785"/>
      <c r="Q282" s="788"/>
      <c r="R282" s="160" t="s">
        <v>1101</v>
      </c>
      <c r="S282" s="161"/>
      <c r="T282" s="161"/>
      <c r="U282" s="782"/>
      <c r="V282" s="781"/>
      <c r="W282" s="808"/>
      <c r="X282" s="809"/>
      <c r="Y282" s="807"/>
      <c r="Z282" s="806"/>
      <c r="AA282" s="800"/>
      <c r="AB282" s="806"/>
      <c r="AC282" s="803"/>
      <c r="AD282" s="807"/>
      <c r="AE282" s="797"/>
      <c r="AF282" s="806"/>
      <c r="AG282" s="806"/>
      <c r="AH282" s="781"/>
      <c r="AI282" s="792"/>
      <c r="AJ282" s="792"/>
      <c r="AK282" s="156"/>
      <c r="AL282" s="782"/>
      <c r="AM282" s="781"/>
      <c r="AN282" s="808"/>
      <c r="AO282" s="795"/>
      <c r="AP282" s="811"/>
      <c r="AQ282" s="811"/>
      <c r="AR282" s="811"/>
      <c r="AS282" s="811"/>
      <c r="AT282" s="811"/>
      <c r="AU282" s="779"/>
      <c r="AV282" s="811"/>
      <c r="AW282" s="811"/>
      <c r="AX282" s="811"/>
      <c r="AY282" s="811"/>
      <c r="AZ282" s="811"/>
      <c r="BA282" s="811"/>
      <c r="BB282" s="811"/>
      <c r="BC282" s="811"/>
      <c r="BD282" s="811"/>
      <c r="BE282" s="811"/>
      <c r="BF282" s="811"/>
      <c r="BG282" s="811"/>
      <c r="BH282" s="811"/>
      <c r="BI282" s="811"/>
      <c r="BJ282" s="811"/>
      <c r="BK282" s="811"/>
      <c r="BL282" s="811"/>
      <c r="BM282" s="811"/>
    </row>
    <row r="283" spans="1:65" s="163" customFormat="1" ht="5.25" customHeight="1" x14ac:dyDescent="0.25">
      <c r="A283" s="779"/>
      <c r="B283" s="779"/>
      <c r="C283" s="779"/>
      <c r="D283" s="779"/>
      <c r="E283" s="779"/>
      <c r="F283" s="779"/>
      <c r="G283" s="779"/>
      <c r="H283" s="779"/>
      <c r="I283" s="779"/>
      <c r="J283" s="779"/>
      <c r="K283" s="779"/>
      <c r="L283" s="779"/>
      <c r="M283" s="779"/>
      <c r="N283" s="810"/>
      <c r="O283" s="779"/>
      <c r="P283" s="785"/>
      <c r="Q283" s="788"/>
      <c r="R283" s="160" t="s">
        <v>951</v>
      </c>
      <c r="S283" s="161"/>
      <c r="T283" s="161"/>
      <c r="U283" s="782"/>
      <c r="V283" s="781"/>
      <c r="W283" s="808"/>
      <c r="X283" s="809"/>
      <c r="Y283" s="807"/>
      <c r="Z283" s="806"/>
      <c r="AA283" s="800"/>
      <c r="AB283" s="806"/>
      <c r="AC283" s="803"/>
      <c r="AD283" s="807"/>
      <c r="AE283" s="797"/>
      <c r="AF283" s="806"/>
      <c r="AG283" s="806"/>
      <c r="AH283" s="781"/>
      <c r="AI283" s="792"/>
      <c r="AJ283" s="792"/>
      <c r="AK283" s="156"/>
      <c r="AL283" s="782"/>
      <c r="AM283" s="781"/>
      <c r="AN283" s="808"/>
      <c r="AO283" s="795"/>
      <c r="AP283" s="811"/>
      <c r="AQ283" s="811"/>
      <c r="AR283" s="811"/>
      <c r="AS283" s="811"/>
      <c r="AT283" s="811"/>
      <c r="AU283" s="779"/>
      <c r="AV283" s="811"/>
      <c r="AW283" s="811"/>
      <c r="AX283" s="811"/>
      <c r="AY283" s="811"/>
      <c r="AZ283" s="811"/>
      <c r="BA283" s="811"/>
      <c r="BB283" s="811"/>
      <c r="BC283" s="811"/>
      <c r="BD283" s="811"/>
      <c r="BE283" s="811"/>
      <c r="BF283" s="811"/>
      <c r="BG283" s="811"/>
      <c r="BH283" s="811"/>
      <c r="BI283" s="811"/>
      <c r="BJ283" s="811"/>
      <c r="BK283" s="811"/>
      <c r="BL283" s="811"/>
      <c r="BM283" s="811"/>
    </row>
    <row r="284" spans="1:65" s="163" customFormat="1" ht="5.25" customHeight="1" x14ac:dyDescent="0.25">
      <c r="A284" s="779"/>
      <c r="B284" s="779"/>
      <c r="C284" s="779"/>
      <c r="D284" s="779"/>
      <c r="E284" s="779"/>
      <c r="F284" s="779"/>
      <c r="G284" s="779"/>
      <c r="H284" s="779"/>
      <c r="I284" s="779"/>
      <c r="J284" s="779"/>
      <c r="K284" s="779"/>
      <c r="L284" s="779"/>
      <c r="M284" s="779"/>
      <c r="N284" s="810"/>
      <c r="O284" s="779"/>
      <c r="P284" s="785"/>
      <c r="Q284" s="788"/>
      <c r="R284" s="160" t="s">
        <v>952</v>
      </c>
      <c r="S284" s="161"/>
      <c r="T284" s="161"/>
      <c r="U284" s="782"/>
      <c r="V284" s="781"/>
      <c r="W284" s="808"/>
      <c r="X284" s="809"/>
      <c r="Y284" s="807"/>
      <c r="Z284" s="806"/>
      <c r="AA284" s="800"/>
      <c r="AB284" s="806"/>
      <c r="AC284" s="803"/>
      <c r="AD284" s="807"/>
      <c r="AE284" s="797"/>
      <c r="AF284" s="806"/>
      <c r="AG284" s="806"/>
      <c r="AH284" s="781"/>
      <c r="AI284" s="792"/>
      <c r="AJ284" s="792"/>
      <c r="AK284" s="156"/>
      <c r="AL284" s="782"/>
      <c r="AM284" s="781"/>
      <c r="AN284" s="808"/>
      <c r="AO284" s="795"/>
      <c r="AP284" s="811"/>
      <c r="AQ284" s="811"/>
      <c r="AR284" s="811"/>
      <c r="AS284" s="811"/>
      <c r="AT284" s="811"/>
      <c r="AU284" s="779"/>
      <c r="AV284" s="811"/>
      <c r="AW284" s="811"/>
      <c r="AX284" s="811"/>
      <c r="AY284" s="811"/>
      <c r="AZ284" s="811"/>
      <c r="BA284" s="811"/>
      <c r="BB284" s="811"/>
      <c r="BC284" s="811"/>
      <c r="BD284" s="811"/>
      <c r="BE284" s="811"/>
      <c r="BF284" s="811"/>
      <c r="BG284" s="811"/>
      <c r="BH284" s="811"/>
      <c r="BI284" s="811"/>
      <c r="BJ284" s="811"/>
      <c r="BK284" s="811"/>
      <c r="BL284" s="811"/>
      <c r="BM284" s="811"/>
    </row>
    <row r="285" spans="1:65" s="163" customFormat="1" ht="5.25" customHeight="1" x14ac:dyDescent="0.25">
      <c r="A285" s="779"/>
      <c r="B285" s="779"/>
      <c r="C285" s="779"/>
      <c r="D285" s="779"/>
      <c r="E285" s="779"/>
      <c r="F285" s="779"/>
      <c r="G285" s="779"/>
      <c r="H285" s="779"/>
      <c r="I285" s="779"/>
      <c r="J285" s="779"/>
      <c r="K285" s="779"/>
      <c r="L285" s="779"/>
      <c r="M285" s="779"/>
      <c r="N285" s="810"/>
      <c r="O285" s="779"/>
      <c r="P285" s="785"/>
      <c r="Q285" s="788"/>
      <c r="R285" s="160" t="s">
        <v>953</v>
      </c>
      <c r="S285" s="161"/>
      <c r="T285" s="161"/>
      <c r="U285" s="782"/>
      <c r="V285" s="781"/>
      <c r="W285" s="808"/>
      <c r="X285" s="809"/>
      <c r="Y285" s="807"/>
      <c r="Z285" s="806"/>
      <c r="AA285" s="800"/>
      <c r="AB285" s="806"/>
      <c r="AC285" s="803"/>
      <c r="AD285" s="807"/>
      <c r="AE285" s="797"/>
      <c r="AF285" s="806"/>
      <c r="AG285" s="806"/>
      <c r="AH285" s="781"/>
      <c r="AI285" s="792"/>
      <c r="AJ285" s="792"/>
      <c r="AK285" s="156"/>
      <c r="AL285" s="782"/>
      <c r="AM285" s="781"/>
      <c r="AN285" s="808"/>
      <c r="AO285" s="795"/>
      <c r="AP285" s="811"/>
      <c r="AQ285" s="811"/>
      <c r="AR285" s="811"/>
      <c r="AS285" s="811"/>
      <c r="AT285" s="811"/>
      <c r="AU285" s="779"/>
      <c r="AV285" s="811"/>
      <c r="AW285" s="811"/>
      <c r="AX285" s="811"/>
      <c r="AY285" s="811"/>
      <c r="AZ285" s="811"/>
      <c r="BA285" s="811"/>
      <c r="BB285" s="811"/>
      <c r="BC285" s="811"/>
      <c r="BD285" s="811"/>
      <c r="BE285" s="811"/>
      <c r="BF285" s="811"/>
      <c r="BG285" s="811"/>
      <c r="BH285" s="811"/>
      <c r="BI285" s="811"/>
      <c r="BJ285" s="811"/>
      <c r="BK285" s="811"/>
      <c r="BL285" s="811"/>
      <c r="BM285" s="811"/>
    </row>
    <row r="286" spans="1:65" s="163" customFormat="1" ht="5.25" customHeight="1" x14ac:dyDescent="0.25">
      <c r="A286" s="779"/>
      <c r="B286" s="779"/>
      <c r="C286" s="779"/>
      <c r="D286" s="779"/>
      <c r="E286" s="779"/>
      <c r="F286" s="779"/>
      <c r="G286" s="779"/>
      <c r="H286" s="779"/>
      <c r="I286" s="779"/>
      <c r="J286" s="779"/>
      <c r="K286" s="779"/>
      <c r="L286" s="779"/>
      <c r="M286" s="779"/>
      <c r="N286" s="810"/>
      <c r="O286" s="779"/>
      <c r="P286" s="786"/>
      <c r="Q286" s="789"/>
      <c r="R286" s="164" t="s">
        <v>954</v>
      </c>
      <c r="S286" s="161">
        <f>COUNTA(S267:S285)</f>
        <v>0</v>
      </c>
      <c r="T286" s="161">
        <f>COUNTA(T267:T285)</f>
        <v>0</v>
      </c>
      <c r="U286" s="782"/>
      <c r="V286" s="781"/>
      <c r="W286" s="808"/>
      <c r="X286" s="809"/>
      <c r="Y286" s="807"/>
      <c r="Z286" s="806"/>
      <c r="AA286" s="801"/>
      <c r="AB286" s="806"/>
      <c r="AC286" s="804"/>
      <c r="AD286" s="807"/>
      <c r="AE286" s="797"/>
      <c r="AF286" s="806"/>
      <c r="AG286" s="806"/>
      <c r="AH286" s="781"/>
      <c r="AI286" s="793"/>
      <c r="AJ286" s="793"/>
      <c r="AK286" s="159"/>
      <c r="AL286" s="782"/>
      <c r="AM286" s="781"/>
      <c r="AN286" s="808"/>
      <c r="AO286" s="795"/>
      <c r="AP286" s="811"/>
      <c r="AQ286" s="811"/>
      <c r="AR286" s="811"/>
      <c r="AS286" s="811"/>
      <c r="AT286" s="811"/>
      <c r="AU286" s="779"/>
      <c r="AV286" s="811"/>
      <c r="AW286" s="811"/>
      <c r="AX286" s="811"/>
      <c r="AY286" s="811"/>
      <c r="AZ286" s="811"/>
      <c r="BA286" s="811"/>
      <c r="BB286" s="811"/>
      <c r="BC286" s="811"/>
      <c r="BD286" s="811"/>
      <c r="BE286" s="811"/>
      <c r="BF286" s="811"/>
      <c r="BG286" s="811"/>
      <c r="BH286" s="811"/>
      <c r="BI286" s="811"/>
      <c r="BJ286" s="811"/>
      <c r="BK286" s="811"/>
      <c r="BL286" s="811"/>
      <c r="BM286" s="811"/>
    </row>
    <row r="287" spans="1:65" s="163" customFormat="1" ht="5.25" customHeight="1" x14ac:dyDescent="0.25">
      <c r="A287" s="779">
        <v>11</v>
      </c>
      <c r="B287" s="779" t="s">
        <v>18</v>
      </c>
      <c r="C287" s="779" t="s">
        <v>1114</v>
      </c>
      <c r="D287" s="779"/>
      <c r="E287" s="779" t="s">
        <v>1115</v>
      </c>
      <c r="F287" s="779" t="s">
        <v>1124</v>
      </c>
      <c r="G287" s="779"/>
      <c r="H287" s="779"/>
      <c r="I287" s="779"/>
      <c r="J287" s="779"/>
      <c r="K287" s="779"/>
      <c r="L287" s="779"/>
      <c r="M287" s="779"/>
      <c r="N287" s="810" t="s">
        <v>902</v>
      </c>
      <c r="O287" s="779"/>
      <c r="P287" s="784"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787">
        <f>IF(P287="Casi seguro",100%,IF(P287="Probable",80%,IF(P287="Posible",60%,IF(P287="Improbable",40%,IF(P287="Rara vez",20%,0)))))</f>
        <v>0</v>
      </c>
      <c r="R287" s="160" t="s">
        <v>904</v>
      </c>
      <c r="S287" s="161"/>
      <c r="T287" s="161"/>
      <c r="U287" s="782" t="str">
        <f>IF(S306&lt;=5,"Moderado",IF(S306&lt;=11,"Mayor","Catastrofico"))</f>
        <v>Moderado</v>
      </c>
      <c r="V287" s="781">
        <f>IF(U287=0,0,IF(U287="Moderado",60%,IF(U287="Mayor",80%,100%)))</f>
        <v>0.6</v>
      </c>
      <c r="W287" s="808" t="e">
        <v>#N/A</v>
      </c>
      <c r="X287" s="812" t="s">
        <v>1125</v>
      </c>
      <c r="Y287" s="782" t="str">
        <f>IF(Z287="Preventivo","X",IF(Z287="Detectivo","X","X "))</f>
        <v xml:space="preserve">X </v>
      </c>
      <c r="Z287" s="797"/>
      <c r="AA287" s="799" t="str">
        <f>IF(Z287="","",IF(Z287="Preventivo",25%,15%))</f>
        <v/>
      </c>
      <c r="AB287" s="797"/>
      <c r="AC287" s="799">
        <f>IF(AB287="Automatico",25%,15%)</f>
        <v>0.15</v>
      </c>
      <c r="AD287" s="781" t="e">
        <f>AA287+AC287</f>
        <v>#VALUE!</v>
      </c>
      <c r="AE287" s="797"/>
      <c r="AF287" s="797"/>
      <c r="AG287" s="797"/>
      <c r="AH287" s="781" t="e">
        <f>Q287-(Q287*AD287)</f>
        <v>#VALUE!</v>
      </c>
      <c r="AI287" s="791" t="e">
        <f>IF(AJ287=0,"Defina la frecuencia",IF(AJ287=20%,"Rara vez",IF(AJ287=40%,"Improbable",IF(AJ287=60%,"Posible",IF(AJ287=80%,"Probable","Casi seguro")))))</f>
        <v>#VALUE!</v>
      </c>
      <c r="AJ287" s="791" t="e">
        <f>IF(AH294&lt;20%,20%,IF(AH294&lt;40%,40%,IF(AH294&lt;60%,60%,IF(AH294&lt;80%,80%,100%))))</f>
        <v>#VALUE!</v>
      </c>
      <c r="AK287" s="162" t="e">
        <f>VALUE(AJ287)</f>
        <v>#VALUE!</v>
      </c>
      <c r="AL287" s="782" t="str">
        <f>U287</f>
        <v>Moderado</v>
      </c>
      <c r="AM287" s="781">
        <f>V287</f>
        <v>0.6</v>
      </c>
      <c r="AN287" s="808" t="e">
        <v>#VALUE!</v>
      </c>
      <c r="AO287" s="795"/>
      <c r="AP287" s="779" t="s">
        <v>1126</v>
      </c>
      <c r="AQ287" s="779" t="s">
        <v>1119</v>
      </c>
      <c r="AR287" s="794">
        <v>44197</v>
      </c>
      <c r="AS287" s="794" t="s">
        <v>1120</v>
      </c>
      <c r="AT287" s="779"/>
      <c r="AU287" s="779"/>
      <c r="AV287" s="779"/>
      <c r="AW287" s="779"/>
      <c r="AX287" s="779"/>
      <c r="AY287" s="779"/>
      <c r="AZ287" s="779"/>
      <c r="BA287" s="805"/>
      <c r="BB287" s="779"/>
      <c r="BC287" s="779"/>
      <c r="BD287" s="779"/>
      <c r="BE287" s="779"/>
      <c r="BF287" s="779"/>
      <c r="BG287" s="805"/>
      <c r="BH287" s="779"/>
      <c r="BI287" s="779"/>
      <c r="BJ287" s="779"/>
      <c r="BK287" s="779"/>
      <c r="BL287" s="779"/>
      <c r="BM287" s="805"/>
    </row>
    <row r="288" spans="1:65" s="163" customFormat="1" ht="5.25" customHeight="1" x14ac:dyDescent="0.25">
      <c r="A288" s="779"/>
      <c r="B288" s="779"/>
      <c r="C288" s="779"/>
      <c r="D288" s="779"/>
      <c r="E288" s="779"/>
      <c r="F288" s="779"/>
      <c r="G288" s="779"/>
      <c r="H288" s="779"/>
      <c r="I288" s="779"/>
      <c r="J288" s="779"/>
      <c r="K288" s="779"/>
      <c r="L288" s="779"/>
      <c r="M288" s="779"/>
      <c r="N288" s="810"/>
      <c r="O288" s="779"/>
      <c r="P288" s="785"/>
      <c r="Q288" s="788"/>
      <c r="R288" s="160" t="s">
        <v>923</v>
      </c>
      <c r="S288" s="161"/>
      <c r="T288" s="161"/>
      <c r="U288" s="782"/>
      <c r="V288" s="781"/>
      <c r="W288" s="808"/>
      <c r="X288" s="812"/>
      <c r="Y288" s="782"/>
      <c r="Z288" s="806"/>
      <c r="AA288" s="800"/>
      <c r="AB288" s="806"/>
      <c r="AC288" s="800"/>
      <c r="AD288" s="807"/>
      <c r="AE288" s="806"/>
      <c r="AF288" s="806"/>
      <c r="AG288" s="806"/>
      <c r="AH288" s="781"/>
      <c r="AI288" s="792"/>
      <c r="AJ288" s="792"/>
      <c r="AK288" s="156"/>
      <c r="AL288" s="782"/>
      <c r="AM288" s="781"/>
      <c r="AN288" s="808"/>
      <c r="AO288" s="795"/>
      <c r="AP288" s="779"/>
      <c r="AQ288" s="811"/>
      <c r="AR288" s="811"/>
      <c r="AS288" s="811"/>
      <c r="AT288" s="811"/>
      <c r="AU288" s="779"/>
      <c r="AV288" s="779"/>
      <c r="AW288" s="779"/>
      <c r="AX288" s="779"/>
      <c r="AY288" s="811"/>
      <c r="AZ288" s="811"/>
      <c r="BA288" s="811"/>
      <c r="BB288" s="779"/>
      <c r="BC288" s="779"/>
      <c r="BD288" s="779"/>
      <c r="BE288" s="811"/>
      <c r="BF288" s="811"/>
      <c r="BG288" s="811"/>
      <c r="BH288" s="779"/>
      <c r="BI288" s="779"/>
      <c r="BJ288" s="779"/>
      <c r="BK288" s="811"/>
      <c r="BL288" s="811"/>
      <c r="BM288" s="811"/>
    </row>
    <row r="289" spans="1:65" s="163" customFormat="1" ht="5.25" customHeight="1" x14ac:dyDescent="0.25">
      <c r="A289" s="779"/>
      <c r="B289" s="779"/>
      <c r="C289" s="779"/>
      <c r="D289" s="779"/>
      <c r="E289" s="779"/>
      <c r="F289" s="779"/>
      <c r="G289" s="779"/>
      <c r="H289" s="779"/>
      <c r="I289" s="779"/>
      <c r="J289" s="779"/>
      <c r="K289" s="779"/>
      <c r="L289" s="779"/>
      <c r="M289" s="779"/>
      <c r="N289" s="810"/>
      <c r="O289" s="779"/>
      <c r="P289" s="785"/>
      <c r="Q289" s="788"/>
      <c r="R289" s="160" t="s">
        <v>924</v>
      </c>
      <c r="S289" s="161"/>
      <c r="T289" s="161"/>
      <c r="U289" s="782"/>
      <c r="V289" s="781"/>
      <c r="W289" s="808"/>
      <c r="X289" s="812"/>
      <c r="Y289" s="782"/>
      <c r="Z289" s="806"/>
      <c r="AA289" s="800"/>
      <c r="AB289" s="806"/>
      <c r="AC289" s="800"/>
      <c r="AD289" s="807"/>
      <c r="AE289" s="806"/>
      <c r="AF289" s="806"/>
      <c r="AG289" s="806"/>
      <c r="AH289" s="781"/>
      <c r="AI289" s="792"/>
      <c r="AJ289" s="792"/>
      <c r="AK289" s="156"/>
      <c r="AL289" s="782"/>
      <c r="AM289" s="781"/>
      <c r="AN289" s="808"/>
      <c r="AO289" s="795"/>
      <c r="AP289" s="779"/>
      <c r="AQ289" s="811"/>
      <c r="AR289" s="811"/>
      <c r="AS289" s="811"/>
      <c r="AT289" s="811"/>
      <c r="AU289" s="779"/>
      <c r="AV289" s="779"/>
      <c r="AW289" s="779"/>
      <c r="AX289" s="779"/>
      <c r="AY289" s="811"/>
      <c r="AZ289" s="811"/>
      <c r="BA289" s="811"/>
      <c r="BB289" s="779"/>
      <c r="BC289" s="779"/>
      <c r="BD289" s="779"/>
      <c r="BE289" s="811"/>
      <c r="BF289" s="811"/>
      <c r="BG289" s="811"/>
      <c r="BH289" s="779"/>
      <c r="BI289" s="779"/>
      <c r="BJ289" s="779"/>
      <c r="BK289" s="811"/>
      <c r="BL289" s="811"/>
      <c r="BM289" s="811"/>
    </row>
    <row r="290" spans="1:65" s="163" customFormat="1" ht="5.25" customHeight="1" x14ac:dyDescent="0.25">
      <c r="A290" s="779"/>
      <c r="B290" s="779"/>
      <c r="C290" s="779"/>
      <c r="D290" s="779"/>
      <c r="E290" s="779"/>
      <c r="F290" s="779"/>
      <c r="G290" s="779"/>
      <c r="H290" s="779"/>
      <c r="I290" s="779"/>
      <c r="J290" s="779"/>
      <c r="K290" s="779"/>
      <c r="L290" s="779"/>
      <c r="M290" s="779"/>
      <c r="N290" s="810"/>
      <c r="O290" s="779"/>
      <c r="P290" s="785"/>
      <c r="Q290" s="788"/>
      <c r="R290" s="160" t="s">
        <v>925</v>
      </c>
      <c r="S290" s="161"/>
      <c r="T290" s="161"/>
      <c r="U290" s="782"/>
      <c r="V290" s="781"/>
      <c r="W290" s="808"/>
      <c r="X290" s="812"/>
      <c r="Y290" s="782"/>
      <c r="Z290" s="806"/>
      <c r="AA290" s="800"/>
      <c r="AB290" s="806"/>
      <c r="AC290" s="800"/>
      <c r="AD290" s="807"/>
      <c r="AE290" s="806"/>
      <c r="AF290" s="806"/>
      <c r="AG290" s="806"/>
      <c r="AH290" s="781"/>
      <c r="AI290" s="792"/>
      <c r="AJ290" s="792"/>
      <c r="AK290" s="156"/>
      <c r="AL290" s="782"/>
      <c r="AM290" s="781"/>
      <c r="AN290" s="808"/>
      <c r="AO290" s="795"/>
      <c r="AP290" s="779"/>
      <c r="AQ290" s="811"/>
      <c r="AR290" s="811"/>
      <c r="AS290" s="811"/>
      <c r="AT290" s="811"/>
      <c r="AU290" s="779"/>
      <c r="AV290" s="779"/>
      <c r="AW290" s="779"/>
      <c r="AX290" s="779"/>
      <c r="AY290" s="811"/>
      <c r="AZ290" s="811"/>
      <c r="BA290" s="811"/>
      <c r="BB290" s="779"/>
      <c r="BC290" s="779"/>
      <c r="BD290" s="779"/>
      <c r="BE290" s="811"/>
      <c r="BF290" s="811"/>
      <c r="BG290" s="811"/>
      <c r="BH290" s="779"/>
      <c r="BI290" s="779"/>
      <c r="BJ290" s="779"/>
      <c r="BK290" s="811"/>
      <c r="BL290" s="811"/>
      <c r="BM290" s="811"/>
    </row>
    <row r="291" spans="1:65" s="163" customFormat="1" ht="5.25" customHeight="1" x14ac:dyDescent="0.25">
      <c r="A291" s="779"/>
      <c r="B291" s="779"/>
      <c r="C291" s="779"/>
      <c r="D291" s="779"/>
      <c r="E291" s="779"/>
      <c r="F291" s="779"/>
      <c r="G291" s="779"/>
      <c r="H291" s="779"/>
      <c r="I291" s="779"/>
      <c r="J291" s="779"/>
      <c r="K291" s="779"/>
      <c r="L291" s="779"/>
      <c r="M291" s="779"/>
      <c r="N291" s="810"/>
      <c r="O291" s="779"/>
      <c r="P291" s="785"/>
      <c r="Q291" s="788"/>
      <c r="R291" s="160" t="s">
        <v>926</v>
      </c>
      <c r="S291" s="161"/>
      <c r="T291" s="161"/>
      <c r="U291" s="782"/>
      <c r="V291" s="781"/>
      <c r="W291" s="808"/>
      <c r="X291" s="812"/>
      <c r="Y291" s="782"/>
      <c r="Z291" s="806"/>
      <c r="AA291" s="800"/>
      <c r="AB291" s="806"/>
      <c r="AC291" s="800"/>
      <c r="AD291" s="807"/>
      <c r="AE291" s="806"/>
      <c r="AF291" s="806"/>
      <c r="AG291" s="806"/>
      <c r="AH291" s="781"/>
      <c r="AI291" s="792"/>
      <c r="AJ291" s="792"/>
      <c r="AK291" s="156"/>
      <c r="AL291" s="782"/>
      <c r="AM291" s="781"/>
      <c r="AN291" s="808"/>
      <c r="AO291" s="795"/>
      <c r="AP291" s="779"/>
      <c r="AQ291" s="811"/>
      <c r="AR291" s="811"/>
      <c r="AS291" s="811"/>
      <c r="AT291" s="811"/>
      <c r="AU291" s="779"/>
      <c r="AV291" s="779"/>
      <c r="AW291" s="779"/>
      <c r="AX291" s="779"/>
      <c r="AY291" s="811"/>
      <c r="AZ291" s="811"/>
      <c r="BA291" s="811"/>
      <c r="BB291" s="779"/>
      <c r="BC291" s="779"/>
      <c r="BD291" s="779"/>
      <c r="BE291" s="811"/>
      <c r="BF291" s="811"/>
      <c r="BG291" s="811"/>
      <c r="BH291" s="779"/>
      <c r="BI291" s="779"/>
      <c r="BJ291" s="779"/>
      <c r="BK291" s="811"/>
      <c r="BL291" s="811"/>
      <c r="BM291" s="811"/>
    </row>
    <row r="292" spans="1:65" s="163" customFormat="1" ht="5.25" customHeight="1" x14ac:dyDescent="0.25">
      <c r="A292" s="779"/>
      <c r="B292" s="779"/>
      <c r="C292" s="779"/>
      <c r="D292" s="779"/>
      <c r="E292" s="779"/>
      <c r="F292" s="779"/>
      <c r="G292" s="779"/>
      <c r="H292" s="779"/>
      <c r="I292" s="779"/>
      <c r="J292" s="779"/>
      <c r="K292" s="779"/>
      <c r="L292" s="779"/>
      <c r="M292" s="779"/>
      <c r="N292" s="810"/>
      <c r="O292" s="779"/>
      <c r="P292" s="785"/>
      <c r="Q292" s="788"/>
      <c r="R292" s="160" t="s">
        <v>927</v>
      </c>
      <c r="S292" s="161"/>
      <c r="T292" s="161"/>
      <c r="U292" s="782"/>
      <c r="V292" s="781"/>
      <c r="W292" s="808"/>
      <c r="X292" s="812"/>
      <c r="Y292" s="782"/>
      <c r="Z292" s="806"/>
      <c r="AA292" s="800"/>
      <c r="AB292" s="806"/>
      <c r="AC292" s="800"/>
      <c r="AD292" s="807"/>
      <c r="AE292" s="806"/>
      <c r="AF292" s="806"/>
      <c r="AG292" s="806"/>
      <c r="AH292" s="781"/>
      <c r="AI292" s="792"/>
      <c r="AJ292" s="792"/>
      <c r="AK292" s="156"/>
      <c r="AL292" s="782"/>
      <c r="AM292" s="781"/>
      <c r="AN292" s="808"/>
      <c r="AO292" s="795"/>
      <c r="AP292" s="779"/>
      <c r="AQ292" s="811"/>
      <c r="AR292" s="811"/>
      <c r="AS292" s="811"/>
      <c r="AT292" s="811"/>
      <c r="AU292" s="779"/>
      <c r="AV292" s="779"/>
      <c r="AW292" s="779"/>
      <c r="AX292" s="779"/>
      <c r="AY292" s="811"/>
      <c r="AZ292" s="811"/>
      <c r="BA292" s="811"/>
      <c r="BB292" s="779"/>
      <c r="BC292" s="779"/>
      <c r="BD292" s="779"/>
      <c r="BE292" s="811"/>
      <c r="BF292" s="811"/>
      <c r="BG292" s="811"/>
      <c r="BH292" s="779"/>
      <c r="BI292" s="779"/>
      <c r="BJ292" s="779"/>
      <c r="BK292" s="811"/>
      <c r="BL292" s="811"/>
      <c r="BM292" s="811"/>
    </row>
    <row r="293" spans="1:65" s="163" customFormat="1" ht="5.25" customHeight="1" x14ac:dyDescent="0.25">
      <c r="A293" s="779"/>
      <c r="B293" s="779"/>
      <c r="C293" s="779"/>
      <c r="D293" s="779"/>
      <c r="E293" s="779"/>
      <c r="F293" s="779"/>
      <c r="G293" s="779"/>
      <c r="H293" s="779"/>
      <c r="I293" s="779"/>
      <c r="J293" s="779"/>
      <c r="K293" s="779"/>
      <c r="L293" s="779"/>
      <c r="M293" s="779"/>
      <c r="N293" s="810"/>
      <c r="O293" s="779"/>
      <c r="P293" s="785"/>
      <c r="Q293" s="788"/>
      <c r="R293" s="160" t="s">
        <v>928</v>
      </c>
      <c r="S293" s="161"/>
      <c r="T293" s="161"/>
      <c r="U293" s="782"/>
      <c r="V293" s="781"/>
      <c r="W293" s="808"/>
      <c r="X293" s="812"/>
      <c r="Y293" s="782"/>
      <c r="Z293" s="806"/>
      <c r="AA293" s="801"/>
      <c r="AB293" s="806"/>
      <c r="AC293" s="801"/>
      <c r="AD293" s="807"/>
      <c r="AE293" s="806"/>
      <c r="AF293" s="806"/>
      <c r="AG293" s="806"/>
      <c r="AH293" s="781"/>
      <c r="AI293" s="792"/>
      <c r="AJ293" s="792"/>
      <c r="AK293" s="156"/>
      <c r="AL293" s="782"/>
      <c r="AM293" s="781"/>
      <c r="AN293" s="808"/>
      <c r="AO293" s="795"/>
      <c r="AP293" s="779"/>
      <c r="AQ293" s="811"/>
      <c r="AR293" s="811"/>
      <c r="AS293" s="811"/>
      <c r="AT293" s="811"/>
      <c r="AU293" s="779"/>
      <c r="AV293" s="779"/>
      <c r="AW293" s="779"/>
      <c r="AX293" s="779"/>
      <c r="AY293" s="811"/>
      <c r="AZ293" s="811"/>
      <c r="BA293" s="811"/>
      <c r="BB293" s="779"/>
      <c r="BC293" s="779"/>
      <c r="BD293" s="779"/>
      <c r="BE293" s="811"/>
      <c r="BF293" s="811"/>
      <c r="BG293" s="811"/>
      <c r="BH293" s="779"/>
      <c r="BI293" s="779"/>
      <c r="BJ293" s="779"/>
      <c r="BK293" s="811"/>
      <c r="BL293" s="811"/>
      <c r="BM293" s="811"/>
    </row>
    <row r="294" spans="1:65" s="163" customFormat="1" ht="5.25" customHeight="1" x14ac:dyDescent="0.25">
      <c r="A294" s="779"/>
      <c r="B294" s="779"/>
      <c r="C294" s="779"/>
      <c r="D294" s="779"/>
      <c r="E294" s="779"/>
      <c r="F294" s="779"/>
      <c r="G294" s="779"/>
      <c r="H294" s="779"/>
      <c r="I294" s="779"/>
      <c r="J294" s="779"/>
      <c r="K294" s="779"/>
      <c r="L294" s="779"/>
      <c r="M294" s="779"/>
      <c r="N294" s="810"/>
      <c r="O294" s="779"/>
      <c r="P294" s="785"/>
      <c r="Q294" s="788"/>
      <c r="R294" s="160" t="s">
        <v>929</v>
      </c>
      <c r="S294" s="161"/>
      <c r="T294" s="161"/>
      <c r="U294" s="782"/>
      <c r="V294" s="781"/>
      <c r="W294" s="808"/>
      <c r="X294" s="809"/>
      <c r="Y294" s="782" t="str">
        <f>IF(Z294="Preventivo","X",IF(Z287="Detectivo","X","X "))</f>
        <v xml:space="preserve">X </v>
      </c>
      <c r="Z294" s="797" t="s">
        <v>1017</v>
      </c>
      <c r="AA294" s="799">
        <f>IF(Z294="","",IF(Z294="Preventivo",25%,15%))</f>
        <v>0.15</v>
      </c>
      <c r="AB294" s="797" t="s">
        <v>12</v>
      </c>
      <c r="AC294" s="802">
        <f>IF(AB294="Automatico",25%,15%)</f>
        <v>0.15</v>
      </c>
      <c r="AD294" s="781">
        <f>AA294+AC294</f>
        <v>0.3</v>
      </c>
      <c r="AE294" s="797"/>
      <c r="AF294" s="797"/>
      <c r="AG294" s="797"/>
      <c r="AH294" s="781" t="e">
        <f>AH287-(AH287*AD294)</f>
        <v>#VALUE!</v>
      </c>
      <c r="AI294" s="792"/>
      <c r="AJ294" s="792"/>
      <c r="AK294" s="156"/>
      <c r="AL294" s="782"/>
      <c r="AM294" s="781"/>
      <c r="AN294" s="808"/>
      <c r="AO294" s="795"/>
      <c r="AP294" s="779"/>
      <c r="AQ294" s="779"/>
      <c r="AR294" s="794"/>
      <c r="AS294" s="794"/>
      <c r="AT294" s="779"/>
      <c r="AU294" s="779"/>
      <c r="AV294" s="779"/>
      <c r="AW294" s="779"/>
      <c r="AX294" s="779"/>
      <c r="AY294" s="779"/>
      <c r="AZ294" s="779"/>
      <c r="BA294" s="805"/>
      <c r="BB294" s="779"/>
      <c r="BC294" s="779"/>
      <c r="BD294" s="779"/>
      <c r="BE294" s="779"/>
      <c r="BF294" s="779"/>
      <c r="BG294" s="805"/>
      <c r="BH294" s="779"/>
      <c r="BI294" s="779"/>
      <c r="BJ294" s="779"/>
      <c r="BK294" s="779"/>
      <c r="BL294" s="779"/>
      <c r="BM294" s="805"/>
    </row>
    <row r="295" spans="1:65" s="163" customFormat="1" ht="5.25" customHeight="1" x14ac:dyDescent="0.25">
      <c r="A295" s="779"/>
      <c r="B295" s="779"/>
      <c r="C295" s="779"/>
      <c r="D295" s="779"/>
      <c r="E295" s="779"/>
      <c r="F295" s="779"/>
      <c r="G295" s="779"/>
      <c r="H295" s="779"/>
      <c r="I295" s="779"/>
      <c r="J295" s="779"/>
      <c r="K295" s="779"/>
      <c r="L295" s="779"/>
      <c r="M295" s="779"/>
      <c r="N295" s="810"/>
      <c r="O295" s="779"/>
      <c r="P295" s="785"/>
      <c r="Q295" s="788"/>
      <c r="R295" s="160" t="s">
        <v>942</v>
      </c>
      <c r="S295" s="161"/>
      <c r="T295" s="161"/>
      <c r="U295" s="782"/>
      <c r="V295" s="781"/>
      <c r="W295" s="808"/>
      <c r="X295" s="809"/>
      <c r="Y295" s="807"/>
      <c r="Z295" s="806"/>
      <c r="AA295" s="800"/>
      <c r="AB295" s="806"/>
      <c r="AC295" s="803"/>
      <c r="AD295" s="807"/>
      <c r="AE295" s="797"/>
      <c r="AF295" s="806"/>
      <c r="AG295" s="806"/>
      <c r="AH295" s="781"/>
      <c r="AI295" s="792"/>
      <c r="AJ295" s="792"/>
      <c r="AK295" s="156"/>
      <c r="AL295" s="782"/>
      <c r="AM295" s="781"/>
      <c r="AN295" s="808"/>
      <c r="AO295" s="795"/>
      <c r="AP295" s="811"/>
      <c r="AQ295" s="811"/>
      <c r="AR295" s="811"/>
      <c r="AS295" s="811"/>
      <c r="AT295" s="811"/>
      <c r="AU295" s="779"/>
      <c r="AV295" s="811"/>
      <c r="AW295" s="811"/>
      <c r="AX295" s="811"/>
      <c r="AY295" s="811"/>
      <c r="AZ295" s="811"/>
      <c r="BA295" s="811"/>
      <c r="BB295" s="811"/>
      <c r="BC295" s="811"/>
      <c r="BD295" s="811"/>
      <c r="BE295" s="811"/>
      <c r="BF295" s="811"/>
      <c r="BG295" s="811"/>
      <c r="BH295" s="811"/>
      <c r="BI295" s="811"/>
      <c r="BJ295" s="811"/>
      <c r="BK295" s="811"/>
      <c r="BL295" s="811"/>
      <c r="BM295" s="811"/>
    </row>
    <row r="296" spans="1:65" s="163" customFormat="1" ht="5.25" customHeight="1" x14ac:dyDescent="0.25">
      <c r="A296" s="779"/>
      <c r="B296" s="779"/>
      <c r="C296" s="779"/>
      <c r="D296" s="779"/>
      <c r="E296" s="779"/>
      <c r="F296" s="779"/>
      <c r="G296" s="779"/>
      <c r="H296" s="779"/>
      <c r="I296" s="779"/>
      <c r="J296" s="779"/>
      <c r="K296" s="779"/>
      <c r="L296" s="779"/>
      <c r="M296" s="779"/>
      <c r="N296" s="810"/>
      <c r="O296" s="779"/>
      <c r="P296" s="785"/>
      <c r="Q296" s="788"/>
      <c r="R296" s="160" t="s">
        <v>943</v>
      </c>
      <c r="S296" s="161"/>
      <c r="T296" s="161"/>
      <c r="U296" s="782"/>
      <c r="V296" s="781"/>
      <c r="W296" s="808"/>
      <c r="X296" s="809"/>
      <c r="Y296" s="807"/>
      <c r="Z296" s="806"/>
      <c r="AA296" s="800"/>
      <c r="AB296" s="806"/>
      <c r="AC296" s="803"/>
      <c r="AD296" s="807"/>
      <c r="AE296" s="797"/>
      <c r="AF296" s="806"/>
      <c r="AG296" s="806"/>
      <c r="AH296" s="781"/>
      <c r="AI296" s="792"/>
      <c r="AJ296" s="792"/>
      <c r="AK296" s="156"/>
      <c r="AL296" s="782"/>
      <c r="AM296" s="781"/>
      <c r="AN296" s="808"/>
      <c r="AO296" s="795"/>
      <c r="AP296" s="811"/>
      <c r="AQ296" s="811"/>
      <c r="AR296" s="811"/>
      <c r="AS296" s="811"/>
      <c r="AT296" s="811"/>
      <c r="AU296" s="779"/>
      <c r="AV296" s="811"/>
      <c r="AW296" s="811"/>
      <c r="AX296" s="811"/>
      <c r="AY296" s="811"/>
      <c r="AZ296" s="811"/>
      <c r="BA296" s="811"/>
      <c r="BB296" s="811"/>
      <c r="BC296" s="811"/>
      <c r="BD296" s="811"/>
      <c r="BE296" s="811"/>
      <c r="BF296" s="811"/>
      <c r="BG296" s="811"/>
      <c r="BH296" s="811"/>
      <c r="BI296" s="811"/>
      <c r="BJ296" s="811"/>
      <c r="BK296" s="811"/>
      <c r="BL296" s="811"/>
      <c r="BM296" s="811"/>
    </row>
    <row r="297" spans="1:65" s="163" customFormat="1" ht="5.25" customHeight="1" x14ac:dyDescent="0.25">
      <c r="A297" s="779"/>
      <c r="B297" s="779"/>
      <c r="C297" s="779"/>
      <c r="D297" s="779"/>
      <c r="E297" s="779"/>
      <c r="F297" s="779"/>
      <c r="G297" s="779"/>
      <c r="H297" s="779"/>
      <c r="I297" s="779"/>
      <c r="J297" s="779"/>
      <c r="K297" s="779"/>
      <c r="L297" s="779"/>
      <c r="M297" s="779"/>
      <c r="N297" s="810"/>
      <c r="O297" s="779"/>
      <c r="P297" s="785"/>
      <c r="Q297" s="788"/>
      <c r="R297" s="160" t="s">
        <v>945</v>
      </c>
      <c r="S297" s="161"/>
      <c r="T297" s="161"/>
      <c r="U297" s="782"/>
      <c r="V297" s="781"/>
      <c r="W297" s="808"/>
      <c r="X297" s="809"/>
      <c r="Y297" s="807"/>
      <c r="Z297" s="806"/>
      <c r="AA297" s="800"/>
      <c r="AB297" s="806"/>
      <c r="AC297" s="803"/>
      <c r="AD297" s="807"/>
      <c r="AE297" s="797"/>
      <c r="AF297" s="806"/>
      <c r="AG297" s="806"/>
      <c r="AH297" s="781"/>
      <c r="AI297" s="792"/>
      <c r="AJ297" s="792"/>
      <c r="AK297" s="156"/>
      <c r="AL297" s="782"/>
      <c r="AM297" s="781"/>
      <c r="AN297" s="808"/>
      <c r="AO297" s="795"/>
      <c r="AP297" s="811"/>
      <c r="AQ297" s="811"/>
      <c r="AR297" s="811"/>
      <c r="AS297" s="811"/>
      <c r="AT297" s="811"/>
      <c r="AU297" s="779"/>
      <c r="AV297" s="811"/>
      <c r="AW297" s="811"/>
      <c r="AX297" s="811"/>
      <c r="AY297" s="811"/>
      <c r="AZ297" s="811"/>
      <c r="BA297" s="811"/>
      <c r="BB297" s="811"/>
      <c r="BC297" s="811"/>
      <c r="BD297" s="811"/>
      <c r="BE297" s="811"/>
      <c r="BF297" s="811"/>
      <c r="BG297" s="811"/>
      <c r="BH297" s="811"/>
      <c r="BI297" s="811"/>
      <c r="BJ297" s="811"/>
      <c r="BK297" s="811"/>
      <c r="BL297" s="811"/>
      <c r="BM297" s="811"/>
    </row>
    <row r="298" spans="1:65" s="163" customFormat="1" ht="5.25" customHeight="1" x14ac:dyDescent="0.25">
      <c r="A298" s="779"/>
      <c r="B298" s="779"/>
      <c r="C298" s="779"/>
      <c r="D298" s="779"/>
      <c r="E298" s="779"/>
      <c r="F298" s="779"/>
      <c r="G298" s="779"/>
      <c r="H298" s="779"/>
      <c r="I298" s="779"/>
      <c r="J298" s="779"/>
      <c r="K298" s="779"/>
      <c r="L298" s="779"/>
      <c r="M298" s="779"/>
      <c r="N298" s="810"/>
      <c r="O298" s="779"/>
      <c r="P298" s="785"/>
      <c r="Q298" s="788"/>
      <c r="R298" s="160" t="s">
        <v>946</v>
      </c>
      <c r="S298" s="161"/>
      <c r="T298" s="161"/>
      <c r="U298" s="782"/>
      <c r="V298" s="781"/>
      <c r="W298" s="808"/>
      <c r="X298" s="809"/>
      <c r="Y298" s="807"/>
      <c r="Z298" s="806"/>
      <c r="AA298" s="800"/>
      <c r="AB298" s="806"/>
      <c r="AC298" s="803"/>
      <c r="AD298" s="807"/>
      <c r="AE298" s="797"/>
      <c r="AF298" s="806"/>
      <c r="AG298" s="806"/>
      <c r="AH298" s="781"/>
      <c r="AI298" s="792"/>
      <c r="AJ298" s="792"/>
      <c r="AK298" s="156"/>
      <c r="AL298" s="782"/>
      <c r="AM298" s="781"/>
      <c r="AN298" s="808"/>
      <c r="AO298" s="795"/>
      <c r="AP298" s="811"/>
      <c r="AQ298" s="811"/>
      <c r="AR298" s="811"/>
      <c r="AS298" s="811"/>
      <c r="AT298" s="811"/>
      <c r="AU298" s="779"/>
      <c r="AV298" s="811"/>
      <c r="AW298" s="811"/>
      <c r="AX298" s="811"/>
      <c r="AY298" s="811"/>
      <c r="AZ298" s="811"/>
      <c r="BA298" s="811"/>
      <c r="BB298" s="811"/>
      <c r="BC298" s="811"/>
      <c r="BD298" s="811"/>
      <c r="BE298" s="811"/>
      <c r="BF298" s="811"/>
      <c r="BG298" s="811"/>
      <c r="BH298" s="811"/>
      <c r="BI298" s="811"/>
      <c r="BJ298" s="811"/>
      <c r="BK298" s="811"/>
      <c r="BL298" s="811"/>
      <c r="BM298" s="811"/>
    </row>
    <row r="299" spans="1:65" s="163" customFormat="1" ht="5.25" customHeight="1" x14ac:dyDescent="0.25">
      <c r="A299" s="779"/>
      <c r="B299" s="779"/>
      <c r="C299" s="779"/>
      <c r="D299" s="779"/>
      <c r="E299" s="779"/>
      <c r="F299" s="779"/>
      <c r="G299" s="779"/>
      <c r="H299" s="779"/>
      <c r="I299" s="779"/>
      <c r="J299" s="779"/>
      <c r="K299" s="779"/>
      <c r="L299" s="779"/>
      <c r="M299" s="779"/>
      <c r="N299" s="810"/>
      <c r="O299" s="779"/>
      <c r="P299" s="785"/>
      <c r="Q299" s="788"/>
      <c r="R299" s="160" t="s">
        <v>947</v>
      </c>
      <c r="S299" s="161"/>
      <c r="T299" s="161"/>
      <c r="U299" s="782"/>
      <c r="V299" s="781"/>
      <c r="W299" s="808"/>
      <c r="X299" s="809"/>
      <c r="Y299" s="807"/>
      <c r="Z299" s="806"/>
      <c r="AA299" s="800"/>
      <c r="AB299" s="806"/>
      <c r="AC299" s="803"/>
      <c r="AD299" s="807"/>
      <c r="AE299" s="797"/>
      <c r="AF299" s="806"/>
      <c r="AG299" s="806"/>
      <c r="AH299" s="781"/>
      <c r="AI299" s="792"/>
      <c r="AJ299" s="792"/>
      <c r="AK299" s="156"/>
      <c r="AL299" s="782"/>
      <c r="AM299" s="781"/>
      <c r="AN299" s="808"/>
      <c r="AO299" s="795"/>
      <c r="AP299" s="811"/>
      <c r="AQ299" s="811"/>
      <c r="AR299" s="811"/>
      <c r="AS299" s="811"/>
      <c r="AT299" s="811"/>
      <c r="AU299" s="779"/>
      <c r="AV299" s="811"/>
      <c r="AW299" s="811"/>
      <c r="AX299" s="811"/>
      <c r="AY299" s="811"/>
      <c r="AZ299" s="811"/>
      <c r="BA299" s="811"/>
      <c r="BB299" s="811"/>
      <c r="BC299" s="811"/>
      <c r="BD299" s="811"/>
      <c r="BE299" s="811"/>
      <c r="BF299" s="811"/>
      <c r="BG299" s="811"/>
      <c r="BH299" s="811"/>
      <c r="BI299" s="811"/>
      <c r="BJ299" s="811"/>
      <c r="BK299" s="811"/>
      <c r="BL299" s="811"/>
      <c r="BM299" s="811"/>
    </row>
    <row r="300" spans="1:65" s="163" customFormat="1" ht="5.25" customHeight="1" x14ac:dyDescent="0.25">
      <c r="A300" s="779"/>
      <c r="B300" s="779"/>
      <c r="C300" s="779"/>
      <c r="D300" s="779"/>
      <c r="E300" s="779"/>
      <c r="F300" s="779"/>
      <c r="G300" s="779"/>
      <c r="H300" s="779"/>
      <c r="I300" s="779"/>
      <c r="J300" s="779"/>
      <c r="K300" s="779"/>
      <c r="L300" s="779"/>
      <c r="M300" s="779"/>
      <c r="N300" s="810"/>
      <c r="O300" s="779"/>
      <c r="P300" s="785"/>
      <c r="Q300" s="788"/>
      <c r="R300" s="160" t="s">
        <v>948</v>
      </c>
      <c r="S300" s="161"/>
      <c r="T300" s="161"/>
      <c r="U300" s="782"/>
      <c r="V300" s="781"/>
      <c r="W300" s="808"/>
      <c r="X300" s="809"/>
      <c r="Y300" s="807"/>
      <c r="Z300" s="806"/>
      <c r="AA300" s="800"/>
      <c r="AB300" s="806"/>
      <c r="AC300" s="803"/>
      <c r="AD300" s="807"/>
      <c r="AE300" s="797"/>
      <c r="AF300" s="806"/>
      <c r="AG300" s="806"/>
      <c r="AH300" s="781"/>
      <c r="AI300" s="792"/>
      <c r="AJ300" s="792"/>
      <c r="AK300" s="156"/>
      <c r="AL300" s="782"/>
      <c r="AM300" s="781"/>
      <c r="AN300" s="808"/>
      <c r="AO300" s="795"/>
      <c r="AP300" s="811"/>
      <c r="AQ300" s="811"/>
      <c r="AR300" s="811"/>
      <c r="AS300" s="811"/>
      <c r="AT300" s="811"/>
      <c r="AU300" s="779"/>
      <c r="AV300" s="811"/>
      <c r="AW300" s="811"/>
      <c r="AX300" s="811"/>
      <c r="AY300" s="811"/>
      <c r="AZ300" s="811"/>
      <c r="BA300" s="811"/>
      <c r="BB300" s="811"/>
      <c r="BC300" s="811"/>
      <c r="BD300" s="811"/>
      <c r="BE300" s="811"/>
      <c r="BF300" s="811"/>
      <c r="BG300" s="811"/>
      <c r="BH300" s="811"/>
      <c r="BI300" s="811"/>
      <c r="BJ300" s="811"/>
      <c r="BK300" s="811"/>
      <c r="BL300" s="811"/>
      <c r="BM300" s="811"/>
    </row>
    <row r="301" spans="1:65" s="163" customFormat="1" ht="5.25" customHeight="1" x14ac:dyDescent="0.25">
      <c r="A301" s="779"/>
      <c r="B301" s="779"/>
      <c r="C301" s="779"/>
      <c r="D301" s="779"/>
      <c r="E301" s="779"/>
      <c r="F301" s="779"/>
      <c r="G301" s="779"/>
      <c r="H301" s="779"/>
      <c r="I301" s="779"/>
      <c r="J301" s="779"/>
      <c r="K301" s="779"/>
      <c r="L301" s="779"/>
      <c r="M301" s="779"/>
      <c r="N301" s="810"/>
      <c r="O301" s="779"/>
      <c r="P301" s="785"/>
      <c r="Q301" s="788"/>
      <c r="R301" s="160" t="s">
        <v>1105</v>
      </c>
      <c r="S301" s="161"/>
      <c r="T301" s="161"/>
      <c r="U301" s="782"/>
      <c r="V301" s="781"/>
      <c r="W301" s="808"/>
      <c r="X301" s="809"/>
      <c r="Y301" s="807"/>
      <c r="Z301" s="806"/>
      <c r="AA301" s="800"/>
      <c r="AB301" s="806"/>
      <c r="AC301" s="803"/>
      <c r="AD301" s="807"/>
      <c r="AE301" s="797"/>
      <c r="AF301" s="806"/>
      <c r="AG301" s="806"/>
      <c r="AH301" s="781"/>
      <c r="AI301" s="792"/>
      <c r="AJ301" s="792"/>
      <c r="AK301" s="156"/>
      <c r="AL301" s="782"/>
      <c r="AM301" s="781"/>
      <c r="AN301" s="808"/>
      <c r="AO301" s="795"/>
      <c r="AP301" s="811"/>
      <c r="AQ301" s="811"/>
      <c r="AR301" s="811"/>
      <c r="AS301" s="811"/>
      <c r="AT301" s="811"/>
      <c r="AU301" s="779"/>
      <c r="AV301" s="811"/>
      <c r="AW301" s="811"/>
      <c r="AX301" s="811"/>
      <c r="AY301" s="811"/>
      <c r="AZ301" s="811"/>
      <c r="BA301" s="811"/>
      <c r="BB301" s="811"/>
      <c r="BC301" s="811"/>
      <c r="BD301" s="811"/>
      <c r="BE301" s="811"/>
      <c r="BF301" s="811"/>
      <c r="BG301" s="811"/>
      <c r="BH301" s="811"/>
      <c r="BI301" s="811"/>
      <c r="BJ301" s="811"/>
      <c r="BK301" s="811"/>
      <c r="BL301" s="811"/>
      <c r="BM301" s="811"/>
    </row>
    <row r="302" spans="1:65" s="163" customFormat="1" ht="5.25" customHeight="1" x14ac:dyDescent="0.25">
      <c r="A302" s="779"/>
      <c r="B302" s="779"/>
      <c r="C302" s="779"/>
      <c r="D302" s="779"/>
      <c r="E302" s="779"/>
      <c r="F302" s="779"/>
      <c r="G302" s="779"/>
      <c r="H302" s="779"/>
      <c r="I302" s="779"/>
      <c r="J302" s="779"/>
      <c r="K302" s="779"/>
      <c r="L302" s="779"/>
      <c r="M302" s="779"/>
      <c r="N302" s="810"/>
      <c r="O302" s="779"/>
      <c r="P302" s="785"/>
      <c r="Q302" s="788"/>
      <c r="R302" s="160" t="s">
        <v>1101</v>
      </c>
      <c r="S302" s="161"/>
      <c r="T302" s="161"/>
      <c r="U302" s="782"/>
      <c r="V302" s="781"/>
      <c r="W302" s="808"/>
      <c r="X302" s="809"/>
      <c r="Y302" s="807"/>
      <c r="Z302" s="806"/>
      <c r="AA302" s="800"/>
      <c r="AB302" s="806"/>
      <c r="AC302" s="803"/>
      <c r="AD302" s="807"/>
      <c r="AE302" s="797"/>
      <c r="AF302" s="806"/>
      <c r="AG302" s="806"/>
      <c r="AH302" s="781"/>
      <c r="AI302" s="792"/>
      <c r="AJ302" s="792"/>
      <c r="AK302" s="156"/>
      <c r="AL302" s="782"/>
      <c r="AM302" s="781"/>
      <c r="AN302" s="808"/>
      <c r="AO302" s="795"/>
      <c r="AP302" s="811"/>
      <c r="AQ302" s="811"/>
      <c r="AR302" s="811"/>
      <c r="AS302" s="811"/>
      <c r="AT302" s="811"/>
      <c r="AU302" s="779"/>
      <c r="AV302" s="811"/>
      <c r="AW302" s="811"/>
      <c r="AX302" s="811"/>
      <c r="AY302" s="811"/>
      <c r="AZ302" s="811"/>
      <c r="BA302" s="811"/>
      <c r="BB302" s="811"/>
      <c r="BC302" s="811"/>
      <c r="BD302" s="811"/>
      <c r="BE302" s="811"/>
      <c r="BF302" s="811"/>
      <c r="BG302" s="811"/>
      <c r="BH302" s="811"/>
      <c r="BI302" s="811"/>
      <c r="BJ302" s="811"/>
      <c r="BK302" s="811"/>
      <c r="BL302" s="811"/>
      <c r="BM302" s="811"/>
    </row>
    <row r="303" spans="1:65" s="163" customFormat="1" ht="5.25" customHeight="1" x14ac:dyDescent="0.25">
      <c r="A303" s="779"/>
      <c r="B303" s="779"/>
      <c r="C303" s="779"/>
      <c r="D303" s="779"/>
      <c r="E303" s="779"/>
      <c r="F303" s="779"/>
      <c r="G303" s="779"/>
      <c r="H303" s="779"/>
      <c r="I303" s="779"/>
      <c r="J303" s="779"/>
      <c r="K303" s="779"/>
      <c r="L303" s="779"/>
      <c r="M303" s="779"/>
      <c r="N303" s="810"/>
      <c r="O303" s="779"/>
      <c r="P303" s="785"/>
      <c r="Q303" s="788"/>
      <c r="R303" s="160" t="s">
        <v>951</v>
      </c>
      <c r="S303" s="161"/>
      <c r="T303" s="161"/>
      <c r="U303" s="782"/>
      <c r="V303" s="781"/>
      <c r="W303" s="808"/>
      <c r="X303" s="809"/>
      <c r="Y303" s="807"/>
      <c r="Z303" s="806"/>
      <c r="AA303" s="800"/>
      <c r="AB303" s="806"/>
      <c r="AC303" s="803"/>
      <c r="AD303" s="807"/>
      <c r="AE303" s="797"/>
      <c r="AF303" s="806"/>
      <c r="AG303" s="806"/>
      <c r="AH303" s="781"/>
      <c r="AI303" s="792"/>
      <c r="AJ303" s="792"/>
      <c r="AK303" s="156"/>
      <c r="AL303" s="782"/>
      <c r="AM303" s="781"/>
      <c r="AN303" s="808"/>
      <c r="AO303" s="795"/>
      <c r="AP303" s="811"/>
      <c r="AQ303" s="811"/>
      <c r="AR303" s="811"/>
      <c r="AS303" s="811"/>
      <c r="AT303" s="811"/>
      <c r="AU303" s="779"/>
      <c r="AV303" s="811"/>
      <c r="AW303" s="811"/>
      <c r="AX303" s="811"/>
      <c r="AY303" s="811"/>
      <c r="AZ303" s="811"/>
      <c r="BA303" s="811"/>
      <c r="BB303" s="811"/>
      <c r="BC303" s="811"/>
      <c r="BD303" s="811"/>
      <c r="BE303" s="811"/>
      <c r="BF303" s="811"/>
      <c r="BG303" s="811"/>
      <c r="BH303" s="811"/>
      <c r="BI303" s="811"/>
      <c r="BJ303" s="811"/>
      <c r="BK303" s="811"/>
      <c r="BL303" s="811"/>
      <c r="BM303" s="811"/>
    </row>
    <row r="304" spans="1:65" s="163" customFormat="1" ht="5.25" customHeight="1" x14ac:dyDescent="0.25">
      <c r="A304" s="779"/>
      <c r="B304" s="779"/>
      <c r="C304" s="779"/>
      <c r="D304" s="779"/>
      <c r="E304" s="779"/>
      <c r="F304" s="779"/>
      <c r="G304" s="779"/>
      <c r="H304" s="779"/>
      <c r="I304" s="779"/>
      <c r="J304" s="779"/>
      <c r="K304" s="779"/>
      <c r="L304" s="779"/>
      <c r="M304" s="779"/>
      <c r="N304" s="810"/>
      <c r="O304" s="779"/>
      <c r="P304" s="785"/>
      <c r="Q304" s="788"/>
      <c r="R304" s="160" t="s">
        <v>952</v>
      </c>
      <c r="S304" s="161"/>
      <c r="T304" s="161"/>
      <c r="U304" s="782"/>
      <c r="V304" s="781"/>
      <c r="W304" s="808"/>
      <c r="X304" s="809"/>
      <c r="Y304" s="807"/>
      <c r="Z304" s="806"/>
      <c r="AA304" s="800"/>
      <c r="AB304" s="806"/>
      <c r="AC304" s="803"/>
      <c r="AD304" s="807"/>
      <c r="AE304" s="797"/>
      <c r="AF304" s="806"/>
      <c r="AG304" s="806"/>
      <c r="AH304" s="781"/>
      <c r="AI304" s="792"/>
      <c r="AJ304" s="792"/>
      <c r="AK304" s="156"/>
      <c r="AL304" s="782"/>
      <c r="AM304" s="781"/>
      <c r="AN304" s="808"/>
      <c r="AO304" s="795"/>
      <c r="AP304" s="811"/>
      <c r="AQ304" s="811"/>
      <c r="AR304" s="811"/>
      <c r="AS304" s="811"/>
      <c r="AT304" s="811"/>
      <c r="AU304" s="779"/>
      <c r="AV304" s="811"/>
      <c r="AW304" s="811"/>
      <c r="AX304" s="811"/>
      <c r="AY304" s="811"/>
      <c r="AZ304" s="811"/>
      <c r="BA304" s="811"/>
      <c r="BB304" s="811"/>
      <c r="BC304" s="811"/>
      <c r="BD304" s="811"/>
      <c r="BE304" s="811"/>
      <c r="BF304" s="811"/>
      <c r="BG304" s="811"/>
      <c r="BH304" s="811"/>
      <c r="BI304" s="811"/>
      <c r="BJ304" s="811"/>
      <c r="BK304" s="811"/>
      <c r="BL304" s="811"/>
      <c r="BM304" s="811"/>
    </row>
    <row r="305" spans="1:65" s="163" customFormat="1" ht="5.25" customHeight="1" x14ac:dyDescent="0.25">
      <c r="A305" s="779"/>
      <c r="B305" s="779"/>
      <c r="C305" s="779"/>
      <c r="D305" s="779"/>
      <c r="E305" s="779"/>
      <c r="F305" s="779"/>
      <c r="G305" s="779"/>
      <c r="H305" s="779"/>
      <c r="I305" s="779"/>
      <c r="J305" s="779"/>
      <c r="K305" s="779"/>
      <c r="L305" s="779"/>
      <c r="M305" s="779"/>
      <c r="N305" s="810"/>
      <c r="O305" s="779"/>
      <c r="P305" s="785"/>
      <c r="Q305" s="788"/>
      <c r="R305" s="160" t="s">
        <v>953</v>
      </c>
      <c r="S305" s="161"/>
      <c r="T305" s="161"/>
      <c r="U305" s="782"/>
      <c r="V305" s="781"/>
      <c r="W305" s="808"/>
      <c r="X305" s="809"/>
      <c r="Y305" s="807"/>
      <c r="Z305" s="806"/>
      <c r="AA305" s="800"/>
      <c r="AB305" s="806"/>
      <c r="AC305" s="803"/>
      <c r="AD305" s="807"/>
      <c r="AE305" s="797"/>
      <c r="AF305" s="806"/>
      <c r="AG305" s="806"/>
      <c r="AH305" s="781"/>
      <c r="AI305" s="792"/>
      <c r="AJ305" s="792"/>
      <c r="AK305" s="156"/>
      <c r="AL305" s="782"/>
      <c r="AM305" s="781"/>
      <c r="AN305" s="808"/>
      <c r="AO305" s="795"/>
      <c r="AP305" s="811"/>
      <c r="AQ305" s="811"/>
      <c r="AR305" s="811"/>
      <c r="AS305" s="811"/>
      <c r="AT305" s="811"/>
      <c r="AU305" s="779"/>
      <c r="AV305" s="811"/>
      <c r="AW305" s="811"/>
      <c r="AX305" s="811"/>
      <c r="AY305" s="811"/>
      <c r="AZ305" s="811"/>
      <c r="BA305" s="811"/>
      <c r="BB305" s="811"/>
      <c r="BC305" s="811"/>
      <c r="BD305" s="811"/>
      <c r="BE305" s="811"/>
      <c r="BF305" s="811"/>
      <c r="BG305" s="811"/>
      <c r="BH305" s="811"/>
      <c r="BI305" s="811"/>
      <c r="BJ305" s="811"/>
      <c r="BK305" s="811"/>
      <c r="BL305" s="811"/>
      <c r="BM305" s="811"/>
    </row>
    <row r="306" spans="1:65" s="163" customFormat="1" ht="5.25" customHeight="1" x14ac:dyDescent="0.25">
      <c r="A306" s="779"/>
      <c r="B306" s="779"/>
      <c r="C306" s="779"/>
      <c r="D306" s="779"/>
      <c r="E306" s="779"/>
      <c r="F306" s="779"/>
      <c r="G306" s="779"/>
      <c r="H306" s="779"/>
      <c r="I306" s="779"/>
      <c r="J306" s="779"/>
      <c r="K306" s="779"/>
      <c r="L306" s="779"/>
      <c r="M306" s="779"/>
      <c r="N306" s="810"/>
      <c r="O306" s="779"/>
      <c r="P306" s="786"/>
      <c r="Q306" s="789"/>
      <c r="R306" s="164" t="s">
        <v>954</v>
      </c>
      <c r="S306" s="161">
        <f>COUNTA(S287:S305)</f>
        <v>0</v>
      </c>
      <c r="T306" s="161">
        <f>COUNTA(T287:T305)</f>
        <v>0</v>
      </c>
      <c r="U306" s="782"/>
      <c r="V306" s="781"/>
      <c r="W306" s="808"/>
      <c r="X306" s="809"/>
      <c r="Y306" s="807"/>
      <c r="Z306" s="806"/>
      <c r="AA306" s="801"/>
      <c r="AB306" s="806"/>
      <c r="AC306" s="804"/>
      <c r="AD306" s="807"/>
      <c r="AE306" s="797"/>
      <c r="AF306" s="806"/>
      <c r="AG306" s="806"/>
      <c r="AH306" s="781"/>
      <c r="AI306" s="793"/>
      <c r="AJ306" s="793"/>
      <c r="AK306" s="159"/>
      <c r="AL306" s="782"/>
      <c r="AM306" s="781"/>
      <c r="AN306" s="808"/>
      <c r="AO306" s="795"/>
      <c r="AP306" s="811"/>
      <c r="AQ306" s="811"/>
      <c r="AR306" s="811"/>
      <c r="AS306" s="811"/>
      <c r="AT306" s="811"/>
      <c r="AU306" s="779"/>
      <c r="AV306" s="811"/>
      <c r="AW306" s="811"/>
      <c r="AX306" s="811"/>
      <c r="AY306" s="811"/>
      <c r="AZ306" s="811"/>
      <c r="BA306" s="811"/>
      <c r="BB306" s="811"/>
      <c r="BC306" s="811"/>
      <c r="BD306" s="811"/>
      <c r="BE306" s="811"/>
      <c r="BF306" s="811"/>
      <c r="BG306" s="811"/>
      <c r="BH306" s="811"/>
      <c r="BI306" s="811"/>
      <c r="BJ306" s="811"/>
      <c r="BK306" s="811"/>
      <c r="BL306" s="811"/>
      <c r="BM306" s="811"/>
    </row>
    <row r="307" spans="1:65" s="157" customFormat="1" ht="5.25" customHeight="1" x14ac:dyDescent="0.25">
      <c r="A307" s="779">
        <v>12</v>
      </c>
      <c r="B307" s="779" t="s">
        <v>18</v>
      </c>
      <c r="C307" s="779" t="s">
        <v>1127</v>
      </c>
      <c r="D307" s="779"/>
      <c r="E307" s="779"/>
      <c r="F307" s="779" t="s">
        <v>1128</v>
      </c>
      <c r="G307" s="779"/>
      <c r="H307" s="779"/>
      <c r="I307" s="779"/>
      <c r="J307" s="779"/>
      <c r="K307" s="779"/>
      <c r="L307" s="779"/>
      <c r="M307" s="779"/>
      <c r="N307" s="779"/>
      <c r="O307" s="779"/>
      <c r="P307" s="784"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787">
        <f>IF(P307="Casi seguro",100%,IF(P307="Probable",80%,IF(P307="Posible",60%,IF(P307="Improbable",40%,IF(P307="Rara vez",20%,0)))))</f>
        <v>0</v>
      </c>
      <c r="R307" s="155" t="s">
        <v>904</v>
      </c>
      <c r="S307" s="154"/>
      <c r="T307" s="154"/>
      <c r="U307" s="782" t="str">
        <f>IF(S326&lt;=5,"Moderado",IF(S326&lt;=11,"Mayor","Catastrofico"))</f>
        <v>Moderado</v>
      </c>
      <c r="V307" s="781">
        <f>IF(U307=0,0,IF(U307="Moderado",60%,IF(U307="Mayor",80%,100%)))</f>
        <v>0.6</v>
      </c>
      <c r="W307" s="782" t="e">
        <f>VLOOKUP(P307,#REF!,MATCH(U307,#REF!,0),FALSE)</f>
        <v>#REF!</v>
      </c>
      <c r="X307" s="795"/>
      <c r="Y307" s="782" t="str">
        <f>IF(Z307="Preventivo","X",IF(Z307="Detectivo","X","X "))</f>
        <v xml:space="preserve">X </v>
      </c>
      <c r="Z307" s="797"/>
      <c r="AA307" s="799" t="str">
        <f>IF(Z307="","",IF(Z307="Preventivo",25%,15%))</f>
        <v/>
      </c>
      <c r="AB307" s="797"/>
      <c r="AC307" s="799">
        <f>IF(AB307="Automatico",25%,15%)</f>
        <v>0.15</v>
      </c>
      <c r="AD307" s="781" t="e">
        <f>AA307+AC307</f>
        <v>#VALUE!</v>
      </c>
      <c r="AE307" s="797"/>
      <c r="AF307" s="797"/>
      <c r="AG307" s="797"/>
      <c r="AH307" s="781" t="e">
        <f>Q307-(Q307*AD307)</f>
        <v>#VALUE!</v>
      </c>
      <c r="AI307" s="791" t="e">
        <f>IF(AJ307=0,"Defina la frecuencia",IF(AJ307=20%,"Rara vez",IF(AJ307=40%,"Improbable",IF(AJ307=60%,"Posible",IF(AJ307=80%,"Probable","Casi seguro")))))</f>
        <v>#VALUE!</v>
      </c>
      <c r="AJ307" s="791" t="e">
        <f>IF(AH314&lt;20%,20%,IF(AH314&lt;40%,40%,IF(AH314&lt;60%,60%,IF(AH314&lt;80%,80%,100%))))</f>
        <v>#VALUE!</v>
      </c>
      <c r="AK307" s="162" t="e">
        <f>VALUE(AJ307)</f>
        <v>#VALUE!</v>
      </c>
      <c r="AL307" s="782" t="str">
        <f>U307</f>
        <v>Moderado</v>
      </c>
      <c r="AM307" s="781">
        <f>V307</f>
        <v>0.6</v>
      </c>
      <c r="AN307" s="782" t="e">
        <f>VLOOKUP(AI307,#REF!,MATCH(AL307,#REF!,0),FALSE)</f>
        <v>#VALUE!</v>
      </c>
      <c r="AO307" s="795"/>
      <c r="AP307" s="779"/>
      <c r="AQ307" s="779"/>
      <c r="AR307" s="794"/>
      <c r="AS307" s="794"/>
      <c r="AT307" s="779"/>
      <c r="AU307" s="779"/>
      <c r="AV307" s="779"/>
      <c r="AW307" s="779"/>
      <c r="AX307" s="779"/>
      <c r="AY307" s="779"/>
      <c r="AZ307" s="779"/>
      <c r="BA307" s="805"/>
      <c r="BB307" s="779"/>
      <c r="BC307" s="779"/>
      <c r="BD307" s="779"/>
      <c r="BE307" s="779"/>
      <c r="BF307" s="779"/>
      <c r="BG307" s="805"/>
      <c r="BH307" s="779"/>
      <c r="BI307" s="779"/>
      <c r="BJ307" s="779"/>
      <c r="BK307" s="779"/>
      <c r="BL307" s="779"/>
      <c r="BM307" s="805"/>
    </row>
    <row r="308" spans="1:65" s="157" customFormat="1" ht="5.25" customHeight="1" x14ac:dyDescent="0.25">
      <c r="A308" s="779"/>
      <c r="B308" s="779"/>
      <c r="C308" s="779"/>
      <c r="D308" s="779"/>
      <c r="E308" s="779"/>
      <c r="F308" s="779"/>
      <c r="G308" s="779"/>
      <c r="H308" s="779"/>
      <c r="I308" s="779"/>
      <c r="J308" s="779"/>
      <c r="K308" s="779"/>
      <c r="L308" s="779"/>
      <c r="M308" s="779"/>
      <c r="N308" s="779"/>
      <c r="O308" s="779"/>
      <c r="P308" s="785"/>
      <c r="Q308" s="788"/>
      <c r="R308" s="155" t="s">
        <v>923</v>
      </c>
      <c r="S308" s="154"/>
      <c r="T308" s="154"/>
      <c r="U308" s="782"/>
      <c r="V308" s="781"/>
      <c r="W308" s="782"/>
      <c r="X308" s="795"/>
      <c r="Y308" s="782"/>
      <c r="Z308" s="798"/>
      <c r="AA308" s="800"/>
      <c r="AB308" s="798"/>
      <c r="AC308" s="800"/>
      <c r="AD308" s="796"/>
      <c r="AE308" s="798"/>
      <c r="AF308" s="798"/>
      <c r="AG308" s="798"/>
      <c r="AH308" s="781"/>
      <c r="AI308" s="792"/>
      <c r="AJ308" s="792"/>
      <c r="AK308" s="156"/>
      <c r="AL308" s="782"/>
      <c r="AM308" s="781"/>
      <c r="AN308" s="782"/>
      <c r="AO308" s="795"/>
      <c r="AP308" s="779"/>
      <c r="AQ308" s="790"/>
      <c r="AR308" s="790"/>
      <c r="AS308" s="790"/>
      <c r="AT308" s="790"/>
      <c r="AU308" s="779"/>
      <c r="AV308" s="779"/>
      <c r="AW308" s="779"/>
      <c r="AX308" s="779"/>
      <c r="AY308" s="790"/>
      <c r="AZ308" s="790"/>
      <c r="BA308" s="790"/>
      <c r="BB308" s="779"/>
      <c r="BC308" s="779"/>
      <c r="BD308" s="779"/>
      <c r="BE308" s="790"/>
      <c r="BF308" s="790"/>
      <c r="BG308" s="790"/>
      <c r="BH308" s="779"/>
      <c r="BI308" s="779"/>
      <c r="BJ308" s="779"/>
      <c r="BK308" s="790"/>
      <c r="BL308" s="790"/>
      <c r="BM308" s="790"/>
    </row>
    <row r="309" spans="1:65" s="157" customFormat="1" ht="5.25" customHeight="1" x14ac:dyDescent="0.25">
      <c r="A309" s="779"/>
      <c r="B309" s="779"/>
      <c r="C309" s="779"/>
      <c r="D309" s="779"/>
      <c r="E309" s="779"/>
      <c r="F309" s="779"/>
      <c r="G309" s="779"/>
      <c r="H309" s="779"/>
      <c r="I309" s="779"/>
      <c r="J309" s="779"/>
      <c r="K309" s="779"/>
      <c r="L309" s="779"/>
      <c r="M309" s="779"/>
      <c r="N309" s="779"/>
      <c r="O309" s="779"/>
      <c r="P309" s="785"/>
      <c r="Q309" s="788"/>
      <c r="R309" s="155" t="s">
        <v>924</v>
      </c>
      <c r="S309" s="154"/>
      <c r="T309" s="154"/>
      <c r="U309" s="782"/>
      <c r="V309" s="781"/>
      <c r="W309" s="782"/>
      <c r="X309" s="795"/>
      <c r="Y309" s="782"/>
      <c r="Z309" s="798"/>
      <c r="AA309" s="800"/>
      <c r="AB309" s="798"/>
      <c r="AC309" s="800"/>
      <c r="AD309" s="796"/>
      <c r="AE309" s="798"/>
      <c r="AF309" s="798"/>
      <c r="AG309" s="798"/>
      <c r="AH309" s="781"/>
      <c r="AI309" s="792"/>
      <c r="AJ309" s="792"/>
      <c r="AK309" s="156"/>
      <c r="AL309" s="782"/>
      <c r="AM309" s="781"/>
      <c r="AN309" s="782"/>
      <c r="AO309" s="795"/>
      <c r="AP309" s="779"/>
      <c r="AQ309" s="790"/>
      <c r="AR309" s="790"/>
      <c r="AS309" s="790"/>
      <c r="AT309" s="790"/>
      <c r="AU309" s="779"/>
      <c r="AV309" s="779"/>
      <c r="AW309" s="779"/>
      <c r="AX309" s="779"/>
      <c r="AY309" s="790"/>
      <c r="AZ309" s="790"/>
      <c r="BA309" s="790"/>
      <c r="BB309" s="779"/>
      <c r="BC309" s="779"/>
      <c r="BD309" s="779"/>
      <c r="BE309" s="790"/>
      <c r="BF309" s="790"/>
      <c r="BG309" s="790"/>
      <c r="BH309" s="779"/>
      <c r="BI309" s="779"/>
      <c r="BJ309" s="779"/>
      <c r="BK309" s="790"/>
      <c r="BL309" s="790"/>
      <c r="BM309" s="790"/>
    </row>
    <row r="310" spans="1:65" s="157" customFormat="1" ht="5.25" customHeight="1" x14ac:dyDescent="0.25">
      <c r="A310" s="779"/>
      <c r="B310" s="779"/>
      <c r="C310" s="779"/>
      <c r="D310" s="779"/>
      <c r="E310" s="779"/>
      <c r="F310" s="779"/>
      <c r="G310" s="779"/>
      <c r="H310" s="779"/>
      <c r="I310" s="779"/>
      <c r="J310" s="779"/>
      <c r="K310" s="779"/>
      <c r="L310" s="779"/>
      <c r="M310" s="779"/>
      <c r="N310" s="779"/>
      <c r="O310" s="779"/>
      <c r="P310" s="785"/>
      <c r="Q310" s="788"/>
      <c r="R310" s="155" t="s">
        <v>925</v>
      </c>
      <c r="S310" s="154"/>
      <c r="T310" s="154"/>
      <c r="U310" s="782"/>
      <c r="V310" s="781"/>
      <c r="W310" s="782"/>
      <c r="X310" s="795"/>
      <c r="Y310" s="782"/>
      <c r="Z310" s="798"/>
      <c r="AA310" s="800"/>
      <c r="AB310" s="798"/>
      <c r="AC310" s="800"/>
      <c r="AD310" s="796"/>
      <c r="AE310" s="798"/>
      <c r="AF310" s="798"/>
      <c r="AG310" s="798"/>
      <c r="AH310" s="781"/>
      <c r="AI310" s="792"/>
      <c r="AJ310" s="792"/>
      <c r="AK310" s="156"/>
      <c r="AL310" s="782"/>
      <c r="AM310" s="781"/>
      <c r="AN310" s="782"/>
      <c r="AO310" s="795"/>
      <c r="AP310" s="779"/>
      <c r="AQ310" s="790"/>
      <c r="AR310" s="790"/>
      <c r="AS310" s="790"/>
      <c r="AT310" s="790"/>
      <c r="AU310" s="779"/>
      <c r="AV310" s="779"/>
      <c r="AW310" s="779"/>
      <c r="AX310" s="779"/>
      <c r="AY310" s="790"/>
      <c r="AZ310" s="790"/>
      <c r="BA310" s="790"/>
      <c r="BB310" s="779"/>
      <c r="BC310" s="779"/>
      <c r="BD310" s="779"/>
      <c r="BE310" s="790"/>
      <c r="BF310" s="790"/>
      <c r="BG310" s="790"/>
      <c r="BH310" s="779"/>
      <c r="BI310" s="779"/>
      <c r="BJ310" s="779"/>
      <c r="BK310" s="790"/>
      <c r="BL310" s="790"/>
      <c r="BM310" s="790"/>
    </row>
    <row r="311" spans="1:65" s="157" customFormat="1" ht="5.25" customHeight="1" x14ac:dyDescent="0.25">
      <c r="A311" s="779"/>
      <c r="B311" s="779"/>
      <c r="C311" s="779"/>
      <c r="D311" s="779"/>
      <c r="E311" s="779"/>
      <c r="F311" s="779"/>
      <c r="G311" s="779"/>
      <c r="H311" s="779"/>
      <c r="I311" s="779"/>
      <c r="J311" s="779"/>
      <c r="K311" s="779"/>
      <c r="L311" s="779"/>
      <c r="M311" s="779"/>
      <c r="N311" s="779"/>
      <c r="O311" s="779"/>
      <c r="P311" s="785"/>
      <c r="Q311" s="788"/>
      <c r="R311" s="155" t="s">
        <v>926</v>
      </c>
      <c r="S311" s="154"/>
      <c r="T311" s="154"/>
      <c r="U311" s="782"/>
      <c r="V311" s="781"/>
      <c r="W311" s="782"/>
      <c r="X311" s="795"/>
      <c r="Y311" s="782"/>
      <c r="Z311" s="798"/>
      <c r="AA311" s="800"/>
      <c r="AB311" s="798"/>
      <c r="AC311" s="800"/>
      <c r="AD311" s="796"/>
      <c r="AE311" s="798"/>
      <c r="AF311" s="798"/>
      <c r="AG311" s="798"/>
      <c r="AH311" s="781"/>
      <c r="AI311" s="792"/>
      <c r="AJ311" s="792"/>
      <c r="AK311" s="156"/>
      <c r="AL311" s="782"/>
      <c r="AM311" s="781"/>
      <c r="AN311" s="782"/>
      <c r="AO311" s="795"/>
      <c r="AP311" s="779"/>
      <c r="AQ311" s="790"/>
      <c r="AR311" s="790"/>
      <c r="AS311" s="790"/>
      <c r="AT311" s="790"/>
      <c r="AU311" s="779"/>
      <c r="AV311" s="779"/>
      <c r="AW311" s="779"/>
      <c r="AX311" s="779"/>
      <c r="AY311" s="790"/>
      <c r="AZ311" s="790"/>
      <c r="BA311" s="790"/>
      <c r="BB311" s="779"/>
      <c r="BC311" s="779"/>
      <c r="BD311" s="779"/>
      <c r="BE311" s="790"/>
      <c r="BF311" s="790"/>
      <c r="BG311" s="790"/>
      <c r="BH311" s="779"/>
      <c r="BI311" s="779"/>
      <c r="BJ311" s="779"/>
      <c r="BK311" s="790"/>
      <c r="BL311" s="790"/>
      <c r="BM311" s="790"/>
    </row>
    <row r="312" spans="1:65" s="157" customFormat="1" ht="5.25" customHeight="1" x14ac:dyDescent="0.25">
      <c r="A312" s="779"/>
      <c r="B312" s="779"/>
      <c r="C312" s="779"/>
      <c r="D312" s="779"/>
      <c r="E312" s="779"/>
      <c r="F312" s="779"/>
      <c r="G312" s="779"/>
      <c r="H312" s="779"/>
      <c r="I312" s="779"/>
      <c r="J312" s="779"/>
      <c r="K312" s="779"/>
      <c r="L312" s="779"/>
      <c r="M312" s="779"/>
      <c r="N312" s="779"/>
      <c r="O312" s="779"/>
      <c r="P312" s="785"/>
      <c r="Q312" s="788"/>
      <c r="R312" s="155" t="s">
        <v>927</v>
      </c>
      <c r="S312" s="154"/>
      <c r="T312" s="154"/>
      <c r="U312" s="782"/>
      <c r="V312" s="781"/>
      <c r="W312" s="782"/>
      <c r="X312" s="795"/>
      <c r="Y312" s="782"/>
      <c r="Z312" s="798"/>
      <c r="AA312" s="800"/>
      <c r="AB312" s="798"/>
      <c r="AC312" s="800"/>
      <c r="AD312" s="796"/>
      <c r="AE312" s="798"/>
      <c r="AF312" s="798"/>
      <c r="AG312" s="798"/>
      <c r="AH312" s="781"/>
      <c r="AI312" s="792"/>
      <c r="AJ312" s="792"/>
      <c r="AK312" s="156"/>
      <c r="AL312" s="782"/>
      <c r="AM312" s="781"/>
      <c r="AN312" s="782"/>
      <c r="AO312" s="795"/>
      <c r="AP312" s="779"/>
      <c r="AQ312" s="790"/>
      <c r="AR312" s="790"/>
      <c r="AS312" s="790"/>
      <c r="AT312" s="790"/>
      <c r="AU312" s="779"/>
      <c r="AV312" s="779"/>
      <c r="AW312" s="779"/>
      <c r="AX312" s="779"/>
      <c r="AY312" s="790"/>
      <c r="AZ312" s="790"/>
      <c r="BA312" s="790"/>
      <c r="BB312" s="779"/>
      <c r="BC312" s="779"/>
      <c r="BD312" s="779"/>
      <c r="BE312" s="790"/>
      <c r="BF312" s="790"/>
      <c r="BG312" s="790"/>
      <c r="BH312" s="779"/>
      <c r="BI312" s="779"/>
      <c r="BJ312" s="779"/>
      <c r="BK312" s="790"/>
      <c r="BL312" s="790"/>
      <c r="BM312" s="790"/>
    </row>
    <row r="313" spans="1:65" s="157" customFormat="1" ht="5.25" customHeight="1" x14ac:dyDescent="0.25">
      <c r="A313" s="779"/>
      <c r="B313" s="779"/>
      <c r="C313" s="779"/>
      <c r="D313" s="779"/>
      <c r="E313" s="779"/>
      <c r="F313" s="779"/>
      <c r="G313" s="779"/>
      <c r="H313" s="779"/>
      <c r="I313" s="779"/>
      <c r="J313" s="779"/>
      <c r="K313" s="779"/>
      <c r="L313" s="779"/>
      <c r="M313" s="779"/>
      <c r="N313" s="779"/>
      <c r="O313" s="779"/>
      <c r="P313" s="785"/>
      <c r="Q313" s="788"/>
      <c r="R313" s="155" t="s">
        <v>928</v>
      </c>
      <c r="S313" s="154"/>
      <c r="T313" s="154"/>
      <c r="U313" s="782"/>
      <c r="V313" s="781"/>
      <c r="W313" s="782"/>
      <c r="X313" s="795"/>
      <c r="Y313" s="782"/>
      <c r="Z313" s="798"/>
      <c r="AA313" s="801"/>
      <c r="AB313" s="798"/>
      <c r="AC313" s="801"/>
      <c r="AD313" s="796"/>
      <c r="AE313" s="798"/>
      <c r="AF313" s="798"/>
      <c r="AG313" s="798"/>
      <c r="AH313" s="781"/>
      <c r="AI313" s="792"/>
      <c r="AJ313" s="792"/>
      <c r="AK313" s="156"/>
      <c r="AL313" s="782"/>
      <c r="AM313" s="781"/>
      <c r="AN313" s="782"/>
      <c r="AO313" s="795"/>
      <c r="AP313" s="779"/>
      <c r="AQ313" s="790"/>
      <c r="AR313" s="790"/>
      <c r="AS313" s="790"/>
      <c r="AT313" s="790"/>
      <c r="AU313" s="779"/>
      <c r="AV313" s="779"/>
      <c r="AW313" s="779"/>
      <c r="AX313" s="779"/>
      <c r="AY313" s="790"/>
      <c r="AZ313" s="790"/>
      <c r="BA313" s="790"/>
      <c r="BB313" s="779"/>
      <c r="BC313" s="779"/>
      <c r="BD313" s="779"/>
      <c r="BE313" s="790"/>
      <c r="BF313" s="790"/>
      <c r="BG313" s="790"/>
      <c r="BH313" s="779"/>
      <c r="BI313" s="779"/>
      <c r="BJ313" s="779"/>
      <c r="BK313" s="790"/>
      <c r="BL313" s="790"/>
      <c r="BM313" s="790"/>
    </row>
    <row r="314" spans="1:65" s="157" customFormat="1" ht="5.25" customHeight="1" x14ac:dyDescent="0.25">
      <c r="A314" s="779"/>
      <c r="B314" s="779"/>
      <c r="C314" s="779"/>
      <c r="D314" s="779"/>
      <c r="E314" s="779"/>
      <c r="F314" s="779"/>
      <c r="G314" s="779"/>
      <c r="H314" s="779"/>
      <c r="I314" s="779"/>
      <c r="J314" s="779"/>
      <c r="K314" s="779"/>
      <c r="L314" s="779"/>
      <c r="M314" s="779"/>
      <c r="N314" s="779"/>
      <c r="O314" s="779"/>
      <c r="P314" s="785"/>
      <c r="Q314" s="788"/>
      <c r="R314" s="155" t="s">
        <v>929</v>
      </c>
      <c r="S314" s="154"/>
      <c r="T314" s="154"/>
      <c r="U314" s="782"/>
      <c r="V314" s="781"/>
      <c r="W314" s="782"/>
      <c r="X314" s="795"/>
      <c r="Y314" s="782" t="str">
        <f>IF(Z314="Preventivo","X",IF(Z307="Detectivo","X","X "))</f>
        <v xml:space="preserve">X </v>
      </c>
      <c r="Z314" s="797" t="s">
        <v>1017</v>
      </c>
      <c r="AA314" s="799">
        <f>IF(Z314="","",IF(Z314="Preventivo",25%,15%))</f>
        <v>0.15</v>
      </c>
      <c r="AB314" s="797" t="s">
        <v>12</v>
      </c>
      <c r="AC314" s="802">
        <f>IF(AB314="Automatico",25%,15%)</f>
        <v>0.15</v>
      </c>
      <c r="AD314" s="781">
        <f>AA314+AC314</f>
        <v>0.3</v>
      </c>
      <c r="AE314" s="797"/>
      <c r="AF314" s="797"/>
      <c r="AG314" s="797"/>
      <c r="AH314" s="781" t="e">
        <f>AH307-(AH307*AD314)</f>
        <v>#VALUE!</v>
      </c>
      <c r="AI314" s="792"/>
      <c r="AJ314" s="792"/>
      <c r="AK314" s="156"/>
      <c r="AL314" s="782"/>
      <c r="AM314" s="781"/>
      <c r="AN314" s="782"/>
      <c r="AO314" s="795"/>
      <c r="AP314" s="779"/>
      <c r="AQ314" s="779"/>
      <c r="AR314" s="794"/>
      <c r="AS314" s="794"/>
      <c r="AT314" s="779"/>
      <c r="AU314" s="779"/>
      <c r="AV314" s="779"/>
      <c r="AW314" s="779"/>
      <c r="AX314" s="779"/>
      <c r="AY314" s="779"/>
      <c r="AZ314" s="779"/>
      <c r="BA314" s="805"/>
      <c r="BB314" s="779"/>
      <c r="BC314" s="779"/>
      <c r="BD314" s="779"/>
      <c r="BE314" s="779"/>
      <c r="BF314" s="779"/>
      <c r="BG314" s="805"/>
      <c r="BH314" s="779"/>
      <c r="BI314" s="779"/>
      <c r="BJ314" s="779"/>
      <c r="BK314" s="779"/>
      <c r="BL314" s="779"/>
      <c r="BM314" s="805"/>
    </row>
    <row r="315" spans="1:65" s="157" customFormat="1" ht="5.25" customHeight="1" x14ac:dyDescent="0.25">
      <c r="A315" s="779"/>
      <c r="B315" s="779"/>
      <c r="C315" s="779"/>
      <c r="D315" s="779"/>
      <c r="E315" s="779"/>
      <c r="F315" s="779"/>
      <c r="G315" s="779"/>
      <c r="H315" s="779"/>
      <c r="I315" s="779"/>
      <c r="J315" s="779"/>
      <c r="K315" s="779"/>
      <c r="L315" s="779"/>
      <c r="M315" s="779"/>
      <c r="N315" s="779"/>
      <c r="O315" s="779"/>
      <c r="P315" s="785"/>
      <c r="Q315" s="788"/>
      <c r="R315" s="155" t="s">
        <v>942</v>
      </c>
      <c r="S315" s="154"/>
      <c r="T315" s="154"/>
      <c r="U315" s="782"/>
      <c r="V315" s="781"/>
      <c r="W315" s="782"/>
      <c r="X315" s="795"/>
      <c r="Y315" s="796"/>
      <c r="Z315" s="798"/>
      <c r="AA315" s="800"/>
      <c r="AB315" s="798"/>
      <c r="AC315" s="803"/>
      <c r="AD315" s="796"/>
      <c r="AE315" s="797"/>
      <c r="AF315" s="798"/>
      <c r="AG315" s="798"/>
      <c r="AH315" s="781"/>
      <c r="AI315" s="792"/>
      <c r="AJ315" s="792"/>
      <c r="AK315" s="156"/>
      <c r="AL315" s="782"/>
      <c r="AM315" s="781"/>
      <c r="AN315" s="782"/>
      <c r="AO315" s="795"/>
      <c r="AP315" s="790"/>
      <c r="AQ315" s="790"/>
      <c r="AR315" s="790"/>
      <c r="AS315" s="790"/>
      <c r="AT315" s="790"/>
      <c r="AU315" s="779"/>
      <c r="AV315" s="790"/>
      <c r="AW315" s="790"/>
      <c r="AX315" s="790"/>
      <c r="AY315" s="790"/>
      <c r="AZ315" s="790"/>
      <c r="BA315" s="790"/>
      <c r="BB315" s="790"/>
      <c r="BC315" s="790"/>
      <c r="BD315" s="790"/>
      <c r="BE315" s="790"/>
      <c r="BF315" s="790"/>
      <c r="BG315" s="790"/>
      <c r="BH315" s="790"/>
      <c r="BI315" s="790"/>
      <c r="BJ315" s="790"/>
      <c r="BK315" s="790"/>
      <c r="BL315" s="790"/>
      <c r="BM315" s="790"/>
    </row>
    <row r="316" spans="1:65" s="157" customFormat="1" ht="5.25" customHeight="1" x14ac:dyDescent="0.25">
      <c r="A316" s="779"/>
      <c r="B316" s="779"/>
      <c r="C316" s="779"/>
      <c r="D316" s="779"/>
      <c r="E316" s="779"/>
      <c r="F316" s="779"/>
      <c r="G316" s="779"/>
      <c r="H316" s="779"/>
      <c r="I316" s="779"/>
      <c r="J316" s="779"/>
      <c r="K316" s="779"/>
      <c r="L316" s="779"/>
      <c r="M316" s="779"/>
      <c r="N316" s="779"/>
      <c r="O316" s="779"/>
      <c r="P316" s="785"/>
      <c r="Q316" s="788"/>
      <c r="R316" s="155" t="s">
        <v>943</v>
      </c>
      <c r="S316" s="154"/>
      <c r="T316" s="154"/>
      <c r="U316" s="782"/>
      <c r="V316" s="781"/>
      <c r="W316" s="782"/>
      <c r="X316" s="795"/>
      <c r="Y316" s="796"/>
      <c r="Z316" s="798"/>
      <c r="AA316" s="800"/>
      <c r="AB316" s="798"/>
      <c r="AC316" s="803"/>
      <c r="AD316" s="796"/>
      <c r="AE316" s="797"/>
      <c r="AF316" s="798"/>
      <c r="AG316" s="798"/>
      <c r="AH316" s="781"/>
      <c r="AI316" s="792"/>
      <c r="AJ316" s="792"/>
      <c r="AK316" s="156"/>
      <c r="AL316" s="782"/>
      <c r="AM316" s="781"/>
      <c r="AN316" s="782"/>
      <c r="AO316" s="795"/>
      <c r="AP316" s="790"/>
      <c r="AQ316" s="790"/>
      <c r="AR316" s="790"/>
      <c r="AS316" s="790"/>
      <c r="AT316" s="790"/>
      <c r="AU316" s="779"/>
      <c r="AV316" s="790"/>
      <c r="AW316" s="790"/>
      <c r="AX316" s="790"/>
      <c r="AY316" s="790"/>
      <c r="AZ316" s="790"/>
      <c r="BA316" s="790"/>
      <c r="BB316" s="790"/>
      <c r="BC316" s="790"/>
      <c r="BD316" s="790"/>
      <c r="BE316" s="790"/>
      <c r="BF316" s="790"/>
      <c r="BG316" s="790"/>
      <c r="BH316" s="790"/>
      <c r="BI316" s="790"/>
      <c r="BJ316" s="790"/>
      <c r="BK316" s="790"/>
      <c r="BL316" s="790"/>
      <c r="BM316" s="790"/>
    </row>
    <row r="317" spans="1:65" s="157" customFormat="1" ht="5.25" customHeight="1" x14ac:dyDescent="0.25">
      <c r="A317" s="779"/>
      <c r="B317" s="779"/>
      <c r="C317" s="779"/>
      <c r="D317" s="779"/>
      <c r="E317" s="779"/>
      <c r="F317" s="779"/>
      <c r="G317" s="779"/>
      <c r="H317" s="779"/>
      <c r="I317" s="779"/>
      <c r="J317" s="779"/>
      <c r="K317" s="779"/>
      <c r="L317" s="779"/>
      <c r="M317" s="779"/>
      <c r="N317" s="779"/>
      <c r="O317" s="779"/>
      <c r="P317" s="785"/>
      <c r="Q317" s="788"/>
      <c r="R317" s="155" t="s">
        <v>945</v>
      </c>
      <c r="S317" s="154"/>
      <c r="T317" s="154"/>
      <c r="U317" s="782"/>
      <c r="V317" s="781"/>
      <c r="W317" s="782"/>
      <c r="X317" s="795"/>
      <c r="Y317" s="796"/>
      <c r="Z317" s="798"/>
      <c r="AA317" s="800"/>
      <c r="AB317" s="798"/>
      <c r="AC317" s="803"/>
      <c r="AD317" s="796"/>
      <c r="AE317" s="797"/>
      <c r="AF317" s="798"/>
      <c r="AG317" s="798"/>
      <c r="AH317" s="781"/>
      <c r="AI317" s="792"/>
      <c r="AJ317" s="792"/>
      <c r="AK317" s="156"/>
      <c r="AL317" s="782"/>
      <c r="AM317" s="781"/>
      <c r="AN317" s="782"/>
      <c r="AO317" s="795"/>
      <c r="AP317" s="790"/>
      <c r="AQ317" s="790"/>
      <c r="AR317" s="790"/>
      <c r="AS317" s="790"/>
      <c r="AT317" s="790"/>
      <c r="AU317" s="779"/>
      <c r="AV317" s="790"/>
      <c r="AW317" s="790"/>
      <c r="AX317" s="790"/>
      <c r="AY317" s="790"/>
      <c r="AZ317" s="790"/>
      <c r="BA317" s="790"/>
      <c r="BB317" s="790"/>
      <c r="BC317" s="790"/>
      <c r="BD317" s="790"/>
      <c r="BE317" s="790"/>
      <c r="BF317" s="790"/>
      <c r="BG317" s="790"/>
      <c r="BH317" s="790"/>
      <c r="BI317" s="790"/>
      <c r="BJ317" s="790"/>
      <c r="BK317" s="790"/>
      <c r="BL317" s="790"/>
      <c r="BM317" s="790"/>
    </row>
    <row r="318" spans="1:65" s="157" customFormat="1" ht="5.25" customHeight="1" x14ac:dyDescent="0.25">
      <c r="A318" s="779"/>
      <c r="B318" s="779"/>
      <c r="C318" s="779"/>
      <c r="D318" s="779"/>
      <c r="E318" s="779"/>
      <c r="F318" s="779"/>
      <c r="G318" s="779"/>
      <c r="H318" s="779"/>
      <c r="I318" s="779"/>
      <c r="J318" s="779"/>
      <c r="K318" s="779"/>
      <c r="L318" s="779"/>
      <c r="M318" s="779"/>
      <c r="N318" s="779"/>
      <c r="O318" s="779"/>
      <c r="P318" s="785"/>
      <c r="Q318" s="788"/>
      <c r="R318" s="155" t="s">
        <v>946</v>
      </c>
      <c r="S318" s="154"/>
      <c r="T318" s="154"/>
      <c r="U318" s="782"/>
      <c r="V318" s="781"/>
      <c r="W318" s="782"/>
      <c r="X318" s="795"/>
      <c r="Y318" s="796"/>
      <c r="Z318" s="798"/>
      <c r="AA318" s="800"/>
      <c r="AB318" s="798"/>
      <c r="AC318" s="803"/>
      <c r="AD318" s="796"/>
      <c r="AE318" s="797"/>
      <c r="AF318" s="798"/>
      <c r="AG318" s="798"/>
      <c r="AH318" s="781"/>
      <c r="AI318" s="792"/>
      <c r="AJ318" s="792"/>
      <c r="AK318" s="156"/>
      <c r="AL318" s="782"/>
      <c r="AM318" s="781"/>
      <c r="AN318" s="782"/>
      <c r="AO318" s="795"/>
      <c r="AP318" s="790"/>
      <c r="AQ318" s="790"/>
      <c r="AR318" s="790"/>
      <c r="AS318" s="790"/>
      <c r="AT318" s="790"/>
      <c r="AU318" s="779"/>
      <c r="AV318" s="790"/>
      <c r="AW318" s="790"/>
      <c r="AX318" s="790"/>
      <c r="AY318" s="790"/>
      <c r="AZ318" s="790"/>
      <c r="BA318" s="790"/>
      <c r="BB318" s="790"/>
      <c r="BC318" s="790"/>
      <c r="BD318" s="790"/>
      <c r="BE318" s="790"/>
      <c r="BF318" s="790"/>
      <c r="BG318" s="790"/>
      <c r="BH318" s="790"/>
      <c r="BI318" s="790"/>
      <c r="BJ318" s="790"/>
      <c r="BK318" s="790"/>
      <c r="BL318" s="790"/>
      <c r="BM318" s="790"/>
    </row>
    <row r="319" spans="1:65" s="157" customFormat="1" ht="5.25" customHeight="1" x14ac:dyDescent="0.25">
      <c r="A319" s="779"/>
      <c r="B319" s="779"/>
      <c r="C319" s="779"/>
      <c r="D319" s="779"/>
      <c r="E319" s="779"/>
      <c r="F319" s="779"/>
      <c r="G319" s="779"/>
      <c r="H319" s="779"/>
      <c r="I319" s="779"/>
      <c r="J319" s="779"/>
      <c r="K319" s="779"/>
      <c r="L319" s="779"/>
      <c r="M319" s="779"/>
      <c r="N319" s="779"/>
      <c r="O319" s="779"/>
      <c r="P319" s="785"/>
      <c r="Q319" s="788"/>
      <c r="R319" s="155" t="s">
        <v>947</v>
      </c>
      <c r="S319" s="154"/>
      <c r="T319" s="154"/>
      <c r="U319" s="782"/>
      <c r="V319" s="781"/>
      <c r="W319" s="782"/>
      <c r="X319" s="795"/>
      <c r="Y319" s="796"/>
      <c r="Z319" s="798"/>
      <c r="AA319" s="800"/>
      <c r="AB319" s="798"/>
      <c r="AC319" s="803"/>
      <c r="AD319" s="796"/>
      <c r="AE319" s="797"/>
      <c r="AF319" s="798"/>
      <c r="AG319" s="798"/>
      <c r="AH319" s="781"/>
      <c r="AI319" s="792"/>
      <c r="AJ319" s="792"/>
      <c r="AK319" s="156"/>
      <c r="AL319" s="782"/>
      <c r="AM319" s="781"/>
      <c r="AN319" s="782"/>
      <c r="AO319" s="795"/>
      <c r="AP319" s="790"/>
      <c r="AQ319" s="790"/>
      <c r="AR319" s="790"/>
      <c r="AS319" s="790"/>
      <c r="AT319" s="790"/>
      <c r="AU319" s="779"/>
      <c r="AV319" s="790"/>
      <c r="AW319" s="790"/>
      <c r="AX319" s="790"/>
      <c r="AY319" s="790"/>
      <c r="AZ319" s="790"/>
      <c r="BA319" s="790"/>
      <c r="BB319" s="790"/>
      <c r="BC319" s="790"/>
      <c r="BD319" s="790"/>
      <c r="BE319" s="790"/>
      <c r="BF319" s="790"/>
      <c r="BG319" s="790"/>
      <c r="BH319" s="790"/>
      <c r="BI319" s="790"/>
      <c r="BJ319" s="790"/>
      <c r="BK319" s="790"/>
      <c r="BL319" s="790"/>
      <c r="BM319" s="790"/>
    </row>
    <row r="320" spans="1:65" s="157" customFormat="1" ht="5.25" customHeight="1" x14ac:dyDescent="0.25">
      <c r="A320" s="779"/>
      <c r="B320" s="779"/>
      <c r="C320" s="779"/>
      <c r="D320" s="779"/>
      <c r="E320" s="779"/>
      <c r="F320" s="779"/>
      <c r="G320" s="779"/>
      <c r="H320" s="779"/>
      <c r="I320" s="779"/>
      <c r="J320" s="779"/>
      <c r="K320" s="779"/>
      <c r="L320" s="779"/>
      <c r="M320" s="779"/>
      <c r="N320" s="779"/>
      <c r="O320" s="779"/>
      <c r="P320" s="785"/>
      <c r="Q320" s="788"/>
      <c r="R320" s="155" t="s">
        <v>948</v>
      </c>
      <c r="S320" s="154"/>
      <c r="T320" s="154"/>
      <c r="U320" s="782"/>
      <c r="V320" s="781"/>
      <c r="W320" s="782"/>
      <c r="X320" s="795"/>
      <c r="Y320" s="796"/>
      <c r="Z320" s="798"/>
      <c r="AA320" s="800"/>
      <c r="AB320" s="798"/>
      <c r="AC320" s="803"/>
      <c r="AD320" s="796"/>
      <c r="AE320" s="797"/>
      <c r="AF320" s="798"/>
      <c r="AG320" s="798"/>
      <c r="AH320" s="781"/>
      <c r="AI320" s="792"/>
      <c r="AJ320" s="792"/>
      <c r="AK320" s="156"/>
      <c r="AL320" s="782"/>
      <c r="AM320" s="781"/>
      <c r="AN320" s="782"/>
      <c r="AO320" s="795"/>
      <c r="AP320" s="790"/>
      <c r="AQ320" s="790"/>
      <c r="AR320" s="790"/>
      <c r="AS320" s="790"/>
      <c r="AT320" s="790"/>
      <c r="AU320" s="779"/>
      <c r="AV320" s="790"/>
      <c r="AW320" s="790"/>
      <c r="AX320" s="790"/>
      <c r="AY320" s="790"/>
      <c r="AZ320" s="790"/>
      <c r="BA320" s="790"/>
      <c r="BB320" s="790"/>
      <c r="BC320" s="790"/>
      <c r="BD320" s="790"/>
      <c r="BE320" s="790"/>
      <c r="BF320" s="790"/>
      <c r="BG320" s="790"/>
      <c r="BH320" s="790"/>
      <c r="BI320" s="790"/>
      <c r="BJ320" s="790"/>
      <c r="BK320" s="790"/>
      <c r="BL320" s="790"/>
      <c r="BM320" s="790"/>
    </row>
    <row r="321" spans="1:65" s="157" customFormat="1" ht="5.25" customHeight="1" x14ac:dyDescent="0.25">
      <c r="A321" s="779"/>
      <c r="B321" s="779"/>
      <c r="C321" s="779"/>
      <c r="D321" s="779"/>
      <c r="E321" s="779"/>
      <c r="F321" s="779"/>
      <c r="G321" s="779"/>
      <c r="H321" s="779"/>
      <c r="I321" s="779"/>
      <c r="J321" s="779"/>
      <c r="K321" s="779"/>
      <c r="L321" s="779"/>
      <c r="M321" s="779"/>
      <c r="N321" s="779"/>
      <c r="O321" s="779"/>
      <c r="P321" s="785"/>
      <c r="Q321" s="788"/>
      <c r="R321" s="155" t="s">
        <v>1105</v>
      </c>
      <c r="S321" s="154"/>
      <c r="T321" s="154"/>
      <c r="U321" s="782"/>
      <c r="V321" s="781"/>
      <c r="W321" s="782"/>
      <c r="X321" s="795"/>
      <c r="Y321" s="796"/>
      <c r="Z321" s="798"/>
      <c r="AA321" s="800"/>
      <c r="AB321" s="798"/>
      <c r="AC321" s="803"/>
      <c r="AD321" s="796"/>
      <c r="AE321" s="797"/>
      <c r="AF321" s="798"/>
      <c r="AG321" s="798"/>
      <c r="AH321" s="781"/>
      <c r="AI321" s="792"/>
      <c r="AJ321" s="792"/>
      <c r="AK321" s="156"/>
      <c r="AL321" s="782"/>
      <c r="AM321" s="781"/>
      <c r="AN321" s="782"/>
      <c r="AO321" s="795"/>
      <c r="AP321" s="790"/>
      <c r="AQ321" s="790"/>
      <c r="AR321" s="790"/>
      <c r="AS321" s="790"/>
      <c r="AT321" s="790"/>
      <c r="AU321" s="779"/>
      <c r="AV321" s="790"/>
      <c r="AW321" s="790"/>
      <c r="AX321" s="790"/>
      <c r="AY321" s="790"/>
      <c r="AZ321" s="790"/>
      <c r="BA321" s="790"/>
      <c r="BB321" s="790"/>
      <c r="BC321" s="790"/>
      <c r="BD321" s="790"/>
      <c r="BE321" s="790"/>
      <c r="BF321" s="790"/>
      <c r="BG321" s="790"/>
      <c r="BH321" s="790"/>
      <c r="BI321" s="790"/>
      <c r="BJ321" s="790"/>
      <c r="BK321" s="790"/>
      <c r="BL321" s="790"/>
      <c r="BM321" s="790"/>
    </row>
    <row r="322" spans="1:65" s="157" customFormat="1" ht="5.25" customHeight="1" x14ac:dyDescent="0.25">
      <c r="A322" s="779"/>
      <c r="B322" s="779"/>
      <c r="C322" s="779"/>
      <c r="D322" s="779"/>
      <c r="E322" s="779"/>
      <c r="F322" s="779"/>
      <c r="G322" s="779"/>
      <c r="H322" s="779"/>
      <c r="I322" s="779"/>
      <c r="J322" s="779"/>
      <c r="K322" s="779"/>
      <c r="L322" s="779"/>
      <c r="M322" s="779"/>
      <c r="N322" s="779"/>
      <c r="O322" s="779"/>
      <c r="P322" s="785"/>
      <c r="Q322" s="788"/>
      <c r="R322" s="155" t="s">
        <v>1101</v>
      </c>
      <c r="S322" s="154"/>
      <c r="T322" s="154"/>
      <c r="U322" s="782"/>
      <c r="V322" s="781"/>
      <c r="W322" s="782"/>
      <c r="X322" s="795"/>
      <c r="Y322" s="796"/>
      <c r="Z322" s="798"/>
      <c r="AA322" s="800"/>
      <c r="AB322" s="798"/>
      <c r="AC322" s="803"/>
      <c r="AD322" s="796"/>
      <c r="AE322" s="797"/>
      <c r="AF322" s="798"/>
      <c r="AG322" s="798"/>
      <c r="AH322" s="781"/>
      <c r="AI322" s="792"/>
      <c r="AJ322" s="792"/>
      <c r="AK322" s="156"/>
      <c r="AL322" s="782"/>
      <c r="AM322" s="781"/>
      <c r="AN322" s="782"/>
      <c r="AO322" s="795"/>
      <c r="AP322" s="790"/>
      <c r="AQ322" s="790"/>
      <c r="AR322" s="790"/>
      <c r="AS322" s="790"/>
      <c r="AT322" s="790"/>
      <c r="AU322" s="779"/>
      <c r="AV322" s="790"/>
      <c r="AW322" s="790"/>
      <c r="AX322" s="790"/>
      <c r="AY322" s="790"/>
      <c r="AZ322" s="790"/>
      <c r="BA322" s="790"/>
      <c r="BB322" s="790"/>
      <c r="BC322" s="790"/>
      <c r="BD322" s="790"/>
      <c r="BE322" s="790"/>
      <c r="BF322" s="790"/>
      <c r="BG322" s="790"/>
      <c r="BH322" s="790"/>
      <c r="BI322" s="790"/>
      <c r="BJ322" s="790"/>
      <c r="BK322" s="790"/>
      <c r="BL322" s="790"/>
      <c r="BM322" s="790"/>
    </row>
    <row r="323" spans="1:65" s="157" customFormat="1" ht="5.25" customHeight="1" x14ac:dyDescent="0.25">
      <c r="A323" s="779"/>
      <c r="B323" s="779"/>
      <c r="C323" s="779"/>
      <c r="D323" s="779"/>
      <c r="E323" s="779"/>
      <c r="F323" s="779"/>
      <c r="G323" s="779"/>
      <c r="H323" s="779"/>
      <c r="I323" s="779"/>
      <c r="J323" s="779"/>
      <c r="K323" s="779"/>
      <c r="L323" s="779"/>
      <c r="M323" s="779"/>
      <c r="N323" s="779"/>
      <c r="O323" s="779"/>
      <c r="P323" s="785"/>
      <c r="Q323" s="788"/>
      <c r="R323" s="155" t="s">
        <v>951</v>
      </c>
      <c r="S323" s="154"/>
      <c r="T323" s="154"/>
      <c r="U323" s="782"/>
      <c r="V323" s="781"/>
      <c r="W323" s="782"/>
      <c r="X323" s="795"/>
      <c r="Y323" s="796"/>
      <c r="Z323" s="798"/>
      <c r="AA323" s="800"/>
      <c r="AB323" s="798"/>
      <c r="AC323" s="803"/>
      <c r="AD323" s="796"/>
      <c r="AE323" s="797"/>
      <c r="AF323" s="798"/>
      <c r="AG323" s="798"/>
      <c r="AH323" s="781"/>
      <c r="AI323" s="792"/>
      <c r="AJ323" s="792"/>
      <c r="AK323" s="156"/>
      <c r="AL323" s="782"/>
      <c r="AM323" s="781"/>
      <c r="AN323" s="782"/>
      <c r="AO323" s="795"/>
      <c r="AP323" s="790"/>
      <c r="AQ323" s="790"/>
      <c r="AR323" s="790"/>
      <c r="AS323" s="790"/>
      <c r="AT323" s="790"/>
      <c r="AU323" s="779"/>
      <c r="AV323" s="790"/>
      <c r="AW323" s="790"/>
      <c r="AX323" s="790"/>
      <c r="AY323" s="790"/>
      <c r="AZ323" s="790"/>
      <c r="BA323" s="790"/>
      <c r="BB323" s="790"/>
      <c r="BC323" s="790"/>
      <c r="BD323" s="790"/>
      <c r="BE323" s="790"/>
      <c r="BF323" s="790"/>
      <c r="BG323" s="790"/>
      <c r="BH323" s="790"/>
      <c r="BI323" s="790"/>
      <c r="BJ323" s="790"/>
      <c r="BK323" s="790"/>
      <c r="BL323" s="790"/>
      <c r="BM323" s="790"/>
    </row>
    <row r="324" spans="1:65" s="157" customFormat="1" ht="5.25" customHeight="1" x14ac:dyDescent="0.25">
      <c r="A324" s="779"/>
      <c r="B324" s="779"/>
      <c r="C324" s="779"/>
      <c r="D324" s="779"/>
      <c r="E324" s="779"/>
      <c r="F324" s="779"/>
      <c r="G324" s="779"/>
      <c r="H324" s="779"/>
      <c r="I324" s="779"/>
      <c r="J324" s="779"/>
      <c r="K324" s="779"/>
      <c r="L324" s="779"/>
      <c r="M324" s="779"/>
      <c r="N324" s="779"/>
      <c r="O324" s="779"/>
      <c r="P324" s="785"/>
      <c r="Q324" s="788"/>
      <c r="R324" s="155" t="s">
        <v>952</v>
      </c>
      <c r="S324" s="154"/>
      <c r="T324" s="154"/>
      <c r="U324" s="782"/>
      <c r="V324" s="781"/>
      <c r="W324" s="782"/>
      <c r="X324" s="795"/>
      <c r="Y324" s="796"/>
      <c r="Z324" s="798"/>
      <c r="AA324" s="800"/>
      <c r="AB324" s="798"/>
      <c r="AC324" s="803"/>
      <c r="AD324" s="796"/>
      <c r="AE324" s="797"/>
      <c r="AF324" s="798"/>
      <c r="AG324" s="798"/>
      <c r="AH324" s="781"/>
      <c r="AI324" s="792"/>
      <c r="AJ324" s="792"/>
      <c r="AK324" s="156"/>
      <c r="AL324" s="782"/>
      <c r="AM324" s="781"/>
      <c r="AN324" s="782"/>
      <c r="AO324" s="795"/>
      <c r="AP324" s="790"/>
      <c r="AQ324" s="790"/>
      <c r="AR324" s="790"/>
      <c r="AS324" s="790"/>
      <c r="AT324" s="790"/>
      <c r="AU324" s="779"/>
      <c r="AV324" s="790"/>
      <c r="AW324" s="790"/>
      <c r="AX324" s="790"/>
      <c r="AY324" s="790"/>
      <c r="AZ324" s="790"/>
      <c r="BA324" s="790"/>
      <c r="BB324" s="790"/>
      <c r="BC324" s="790"/>
      <c r="BD324" s="790"/>
      <c r="BE324" s="790"/>
      <c r="BF324" s="790"/>
      <c r="BG324" s="790"/>
      <c r="BH324" s="790"/>
      <c r="BI324" s="790"/>
      <c r="BJ324" s="790"/>
      <c r="BK324" s="790"/>
      <c r="BL324" s="790"/>
      <c r="BM324" s="790"/>
    </row>
    <row r="325" spans="1:65" s="157" customFormat="1" ht="5.25" customHeight="1" x14ac:dyDescent="0.25">
      <c r="A325" s="779"/>
      <c r="B325" s="779"/>
      <c r="C325" s="779"/>
      <c r="D325" s="779"/>
      <c r="E325" s="779"/>
      <c r="F325" s="779"/>
      <c r="G325" s="779"/>
      <c r="H325" s="779"/>
      <c r="I325" s="779"/>
      <c r="J325" s="779"/>
      <c r="K325" s="779"/>
      <c r="L325" s="779"/>
      <c r="M325" s="779"/>
      <c r="N325" s="779"/>
      <c r="O325" s="779"/>
      <c r="P325" s="785"/>
      <c r="Q325" s="788"/>
      <c r="R325" s="155" t="s">
        <v>953</v>
      </c>
      <c r="S325" s="154"/>
      <c r="T325" s="154"/>
      <c r="U325" s="782"/>
      <c r="V325" s="781"/>
      <c r="W325" s="782"/>
      <c r="X325" s="795"/>
      <c r="Y325" s="796"/>
      <c r="Z325" s="798"/>
      <c r="AA325" s="800"/>
      <c r="AB325" s="798"/>
      <c r="AC325" s="803"/>
      <c r="AD325" s="796"/>
      <c r="AE325" s="797"/>
      <c r="AF325" s="798"/>
      <c r="AG325" s="798"/>
      <c r="AH325" s="781"/>
      <c r="AI325" s="792"/>
      <c r="AJ325" s="792"/>
      <c r="AK325" s="156"/>
      <c r="AL325" s="782"/>
      <c r="AM325" s="781"/>
      <c r="AN325" s="782"/>
      <c r="AO325" s="795"/>
      <c r="AP325" s="790"/>
      <c r="AQ325" s="790"/>
      <c r="AR325" s="790"/>
      <c r="AS325" s="790"/>
      <c r="AT325" s="790"/>
      <c r="AU325" s="779"/>
      <c r="AV325" s="790"/>
      <c r="AW325" s="790"/>
      <c r="AX325" s="790"/>
      <c r="AY325" s="790"/>
      <c r="AZ325" s="790"/>
      <c r="BA325" s="790"/>
      <c r="BB325" s="790"/>
      <c r="BC325" s="790"/>
      <c r="BD325" s="790"/>
      <c r="BE325" s="790"/>
      <c r="BF325" s="790"/>
      <c r="BG325" s="790"/>
      <c r="BH325" s="790"/>
      <c r="BI325" s="790"/>
      <c r="BJ325" s="790"/>
      <c r="BK325" s="790"/>
      <c r="BL325" s="790"/>
      <c r="BM325" s="790"/>
    </row>
    <row r="326" spans="1:65" s="157" customFormat="1" ht="5.25" customHeight="1" x14ac:dyDescent="0.25">
      <c r="A326" s="779"/>
      <c r="B326" s="779"/>
      <c r="C326" s="779"/>
      <c r="D326" s="779"/>
      <c r="E326" s="779"/>
      <c r="F326" s="779"/>
      <c r="G326" s="779"/>
      <c r="H326" s="779"/>
      <c r="I326" s="779"/>
      <c r="J326" s="779"/>
      <c r="K326" s="779"/>
      <c r="L326" s="779"/>
      <c r="M326" s="779"/>
      <c r="N326" s="779"/>
      <c r="O326" s="779"/>
      <c r="P326" s="786"/>
      <c r="Q326" s="789"/>
      <c r="R326" s="158" t="s">
        <v>954</v>
      </c>
      <c r="S326" s="154">
        <f>COUNTA(S307:S325)</f>
        <v>0</v>
      </c>
      <c r="T326" s="154">
        <f>COUNTA(T307:T325)</f>
        <v>0</v>
      </c>
      <c r="U326" s="782"/>
      <c r="V326" s="781"/>
      <c r="W326" s="782"/>
      <c r="X326" s="795"/>
      <c r="Y326" s="796"/>
      <c r="Z326" s="798"/>
      <c r="AA326" s="801"/>
      <c r="AB326" s="798"/>
      <c r="AC326" s="804"/>
      <c r="AD326" s="796"/>
      <c r="AE326" s="797"/>
      <c r="AF326" s="798"/>
      <c r="AG326" s="798"/>
      <c r="AH326" s="781"/>
      <c r="AI326" s="793"/>
      <c r="AJ326" s="793"/>
      <c r="AK326" s="159"/>
      <c r="AL326" s="782"/>
      <c r="AM326" s="781"/>
      <c r="AN326" s="782"/>
      <c r="AO326" s="795"/>
      <c r="AP326" s="790"/>
      <c r="AQ326" s="790"/>
      <c r="AR326" s="790"/>
      <c r="AS326" s="790"/>
      <c r="AT326" s="790"/>
      <c r="AU326" s="779"/>
      <c r="AV326" s="790"/>
      <c r="AW326" s="790"/>
      <c r="AX326" s="790"/>
      <c r="AY326" s="790"/>
      <c r="AZ326" s="790"/>
      <c r="BA326" s="790"/>
      <c r="BB326" s="790"/>
      <c r="BC326" s="790"/>
      <c r="BD326" s="790"/>
      <c r="BE326" s="790"/>
      <c r="BF326" s="790"/>
      <c r="BG326" s="790"/>
      <c r="BH326" s="790"/>
      <c r="BI326" s="790"/>
      <c r="BJ326" s="790"/>
      <c r="BK326" s="790"/>
      <c r="BL326" s="790"/>
      <c r="BM326" s="790"/>
    </row>
    <row r="327" spans="1:65" s="157" customFormat="1" ht="5.25" customHeight="1" x14ac:dyDescent="0.25">
      <c r="A327" s="154">
        <v>12</v>
      </c>
      <c r="B327" s="779" t="s">
        <v>18</v>
      </c>
      <c r="C327" s="779" t="s">
        <v>1127</v>
      </c>
      <c r="D327" s="779"/>
      <c r="E327" s="779"/>
      <c r="F327" s="779" t="s">
        <v>1129</v>
      </c>
      <c r="G327" s="779"/>
      <c r="H327" s="779"/>
      <c r="I327" s="779"/>
      <c r="J327" s="779"/>
      <c r="K327" s="779"/>
      <c r="L327" s="779"/>
      <c r="M327" s="779"/>
      <c r="N327" s="779"/>
      <c r="O327" s="779"/>
      <c r="P327" s="784"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787">
        <f>IF(P327="Casi seguro",100%,IF(P327="Probable",80%,IF(P327="Posible",60%,IF(P327="Improbable",40%,IF(P327="Rara vez",20%,0)))))</f>
        <v>0</v>
      </c>
      <c r="R327" s="155" t="s">
        <v>904</v>
      </c>
      <c r="S327" s="154"/>
      <c r="T327" s="154"/>
      <c r="U327" s="782" t="str">
        <f>IF(S346&lt;=5,"Moderado",IF(S346&lt;=11,"Mayor","Catastrofico"))</f>
        <v>Moderado</v>
      </c>
      <c r="V327" s="781">
        <f>IF(U327=0,0,IF(U327="Moderado",60%,IF(U327="Mayor",80%,100%)))</f>
        <v>0.6</v>
      </c>
      <c r="W327" s="782" t="e">
        <f>VLOOKUP(P327,#REF!,MATCH(U327,#REF!,0),FALSE)</f>
        <v>#REF!</v>
      </c>
      <c r="X327" s="795"/>
      <c r="Y327" s="782" t="str">
        <f>IF(Z327="Preventivo","X",IF(Z327="Detectivo","X","X "))</f>
        <v xml:space="preserve">X </v>
      </c>
      <c r="Z327" s="797"/>
      <c r="AA327" s="799" t="str">
        <f>IF(Z327="","",IF(Z327="Preventivo",25%,15%))</f>
        <v/>
      </c>
      <c r="AB327" s="797"/>
      <c r="AC327" s="799">
        <f>IF(AB327="Automatico",25%,15%)</f>
        <v>0.15</v>
      </c>
      <c r="AD327" s="781" t="e">
        <f>AA327+AC327</f>
        <v>#VALUE!</v>
      </c>
      <c r="AE327" s="797"/>
      <c r="AF327" s="797"/>
      <c r="AG327" s="797"/>
      <c r="AH327" s="781" t="e">
        <f>Q327-(Q327*AD327)</f>
        <v>#VALUE!</v>
      </c>
      <c r="AI327" s="791" t="e">
        <f>IF(AJ327=0,"Defina la frecuencia",IF(AJ327=20%,"Rara vez",IF(AJ327=40%,"Improbable",IF(AJ327=60%,"Posible",IF(AJ327=80%,"Probable","Casi seguro")))))</f>
        <v>#VALUE!</v>
      </c>
      <c r="AJ327" s="791" t="e">
        <f>IF(AH334&lt;20%,20%,IF(AH334&lt;40%,40%,IF(AH334&lt;60%,60%,IF(AH334&lt;80%,80%,100%))))</f>
        <v>#VALUE!</v>
      </c>
      <c r="AK327" s="162" t="e">
        <f>VALUE(AJ327)</f>
        <v>#VALUE!</v>
      </c>
      <c r="AL327" s="782" t="str">
        <f>U327</f>
        <v>Moderado</v>
      </c>
      <c r="AM327" s="781">
        <f>V327</f>
        <v>0.6</v>
      </c>
      <c r="AN327" s="782" t="e">
        <f>VLOOKUP(AI327,#REF!,MATCH(AL327,#REF!,0),FALSE)</f>
        <v>#VALUE!</v>
      </c>
      <c r="AO327" s="795"/>
      <c r="AP327" s="779"/>
      <c r="AQ327" s="779"/>
      <c r="AR327" s="794"/>
      <c r="AS327" s="794"/>
      <c r="AT327" s="779"/>
      <c r="AU327" s="779"/>
      <c r="AV327" s="779"/>
      <c r="AW327" s="779"/>
      <c r="AX327" s="779"/>
      <c r="AY327" s="779"/>
      <c r="AZ327" s="779"/>
      <c r="BA327" s="805"/>
      <c r="BB327" s="779"/>
      <c r="BC327" s="779"/>
      <c r="BD327" s="779"/>
      <c r="BE327" s="779"/>
      <c r="BF327" s="779"/>
      <c r="BG327" s="805"/>
      <c r="BH327" s="779"/>
      <c r="BI327" s="779"/>
      <c r="BJ327" s="779"/>
      <c r="BK327" s="779"/>
      <c r="BL327" s="779"/>
      <c r="BM327" s="805"/>
    </row>
    <row r="328" spans="1:65" s="157" customFormat="1" ht="5.25" customHeight="1" x14ac:dyDescent="0.25">
      <c r="A328" s="154"/>
      <c r="B328" s="779"/>
      <c r="C328" s="779"/>
      <c r="D328" s="779"/>
      <c r="E328" s="779"/>
      <c r="F328" s="779"/>
      <c r="G328" s="779"/>
      <c r="H328" s="779"/>
      <c r="I328" s="779"/>
      <c r="J328" s="779"/>
      <c r="K328" s="779"/>
      <c r="L328" s="779"/>
      <c r="M328" s="779"/>
      <c r="N328" s="779"/>
      <c r="O328" s="779"/>
      <c r="P328" s="785"/>
      <c r="Q328" s="788"/>
      <c r="R328" s="155" t="s">
        <v>923</v>
      </c>
      <c r="S328" s="154"/>
      <c r="T328" s="154"/>
      <c r="U328" s="782"/>
      <c r="V328" s="781"/>
      <c r="W328" s="782"/>
      <c r="X328" s="795"/>
      <c r="Y328" s="782"/>
      <c r="Z328" s="798"/>
      <c r="AA328" s="800"/>
      <c r="AB328" s="798"/>
      <c r="AC328" s="800"/>
      <c r="AD328" s="796"/>
      <c r="AE328" s="798"/>
      <c r="AF328" s="798"/>
      <c r="AG328" s="798"/>
      <c r="AH328" s="781"/>
      <c r="AI328" s="792"/>
      <c r="AJ328" s="792"/>
      <c r="AK328" s="156"/>
      <c r="AL328" s="782"/>
      <c r="AM328" s="781"/>
      <c r="AN328" s="782"/>
      <c r="AO328" s="795"/>
      <c r="AP328" s="779"/>
      <c r="AQ328" s="790"/>
      <c r="AR328" s="790"/>
      <c r="AS328" s="790"/>
      <c r="AT328" s="790"/>
      <c r="AU328" s="779"/>
      <c r="AV328" s="779"/>
      <c r="AW328" s="779"/>
      <c r="AX328" s="779"/>
      <c r="AY328" s="790"/>
      <c r="AZ328" s="790"/>
      <c r="BA328" s="790"/>
      <c r="BB328" s="779"/>
      <c r="BC328" s="779"/>
      <c r="BD328" s="779"/>
      <c r="BE328" s="790"/>
      <c r="BF328" s="790"/>
      <c r="BG328" s="790"/>
      <c r="BH328" s="779"/>
      <c r="BI328" s="779"/>
      <c r="BJ328" s="779"/>
      <c r="BK328" s="790"/>
      <c r="BL328" s="790"/>
      <c r="BM328" s="790"/>
    </row>
    <row r="329" spans="1:65" s="157" customFormat="1" ht="5.25" customHeight="1" x14ac:dyDescent="0.25">
      <c r="A329" s="154"/>
      <c r="B329" s="779"/>
      <c r="C329" s="779"/>
      <c r="D329" s="779"/>
      <c r="E329" s="779"/>
      <c r="F329" s="779"/>
      <c r="G329" s="779"/>
      <c r="H329" s="779"/>
      <c r="I329" s="779"/>
      <c r="J329" s="779"/>
      <c r="K329" s="779"/>
      <c r="L329" s="779"/>
      <c r="M329" s="779"/>
      <c r="N329" s="779"/>
      <c r="O329" s="779"/>
      <c r="P329" s="785"/>
      <c r="Q329" s="788"/>
      <c r="R329" s="155" t="s">
        <v>924</v>
      </c>
      <c r="S329" s="154"/>
      <c r="T329" s="154"/>
      <c r="U329" s="782"/>
      <c r="V329" s="781"/>
      <c r="W329" s="782"/>
      <c r="X329" s="795"/>
      <c r="Y329" s="782"/>
      <c r="Z329" s="798"/>
      <c r="AA329" s="800"/>
      <c r="AB329" s="798"/>
      <c r="AC329" s="800"/>
      <c r="AD329" s="796"/>
      <c r="AE329" s="798"/>
      <c r="AF329" s="798"/>
      <c r="AG329" s="798"/>
      <c r="AH329" s="781"/>
      <c r="AI329" s="792"/>
      <c r="AJ329" s="792"/>
      <c r="AK329" s="156"/>
      <c r="AL329" s="782"/>
      <c r="AM329" s="781"/>
      <c r="AN329" s="782"/>
      <c r="AO329" s="795"/>
      <c r="AP329" s="779"/>
      <c r="AQ329" s="790"/>
      <c r="AR329" s="790"/>
      <c r="AS329" s="790"/>
      <c r="AT329" s="790"/>
      <c r="AU329" s="779"/>
      <c r="AV329" s="779"/>
      <c r="AW329" s="779"/>
      <c r="AX329" s="779"/>
      <c r="AY329" s="790"/>
      <c r="AZ329" s="790"/>
      <c r="BA329" s="790"/>
      <c r="BB329" s="779"/>
      <c r="BC329" s="779"/>
      <c r="BD329" s="779"/>
      <c r="BE329" s="790"/>
      <c r="BF329" s="790"/>
      <c r="BG329" s="790"/>
      <c r="BH329" s="779"/>
      <c r="BI329" s="779"/>
      <c r="BJ329" s="779"/>
      <c r="BK329" s="790"/>
      <c r="BL329" s="790"/>
      <c r="BM329" s="790"/>
    </row>
    <row r="330" spans="1:65" s="157" customFormat="1" ht="5.25" customHeight="1" x14ac:dyDescent="0.25">
      <c r="A330" s="154"/>
      <c r="B330" s="779"/>
      <c r="C330" s="779"/>
      <c r="D330" s="779"/>
      <c r="E330" s="779"/>
      <c r="F330" s="779"/>
      <c r="G330" s="779"/>
      <c r="H330" s="779"/>
      <c r="I330" s="779"/>
      <c r="J330" s="779"/>
      <c r="K330" s="779"/>
      <c r="L330" s="779"/>
      <c r="M330" s="779"/>
      <c r="N330" s="779"/>
      <c r="O330" s="779"/>
      <c r="P330" s="785"/>
      <c r="Q330" s="788"/>
      <c r="R330" s="155" t="s">
        <v>925</v>
      </c>
      <c r="S330" s="154"/>
      <c r="T330" s="154"/>
      <c r="U330" s="782"/>
      <c r="V330" s="781"/>
      <c r="W330" s="782"/>
      <c r="X330" s="795"/>
      <c r="Y330" s="782"/>
      <c r="Z330" s="798"/>
      <c r="AA330" s="800"/>
      <c r="AB330" s="798"/>
      <c r="AC330" s="800"/>
      <c r="AD330" s="796"/>
      <c r="AE330" s="798"/>
      <c r="AF330" s="798"/>
      <c r="AG330" s="798"/>
      <c r="AH330" s="781"/>
      <c r="AI330" s="792"/>
      <c r="AJ330" s="792"/>
      <c r="AK330" s="156"/>
      <c r="AL330" s="782"/>
      <c r="AM330" s="781"/>
      <c r="AN330" s="782"/>
      <c r="AO330" s="795"/>
      <c r="AP330" s="779"/>
      <c r="AQ330" s="790"/>
      <c r="AR330" s="790"/>
      <c r="AS330" s="790"/>
      <c r="AT330" s="790"/>
      <c r="AU330" s="779"/>
      <c r="AV330" s="779"/>
      <c r="AW330" s="779"/>
      <c r="AX330" s="779"/>
      <c r="AY330" s="790"/>
      <c r="AZ330" s="790"/>
      <c r="BA330" s="790"/>
      <c r="BB330" s="779"/>
      <c r="BC330" s="779"/>
      <c r="BD330" s="779"/>
      <c r="BE330" s="790"/>
      <c r="BF330" s="790"/>
      <c r="BG330" s="790"/>
      <c r="BH330" s="779"/>
      <c r="BI330" s="779"/>
      <c r="BJ330" s="779"/>
      <c r="BK330" s="790"/>
      <c r="BL330" s="790"/>
      <c r="BM330" s="790"/>
    </row>
    <row r="331" spans="1:65" s="157" customFormat="1" ht="5.25" customHeight="1" x14ac:dyDescent="0.25">
      <c r="A331" s="154"/>
      <c r="B331" s="779"/>
      <c r="C331" s="779"/>
      <c r="D331" s="779"/>
      <c r="E331" s="779"/>
      <c r="F331" s="779"/>
      <c r="G331" s="779"/>
      <c r="H331" s="779"/>
      <c r="I331" s="779"/>
      <c r="J331" s="779"/>
      <c r="K331" s="779"/>
      <c r="L331" s="779"/>
      <c r="M331" s="779"/>
      <c r="N331" s="779"/>
      <c r="O331" s="779"/>
      <c r="P331" s="785"/>
      <c r="Q331" s="788"/>
      <c r="R331" s="155" t="s">
        <v>926</v>
      </c>
      <c r="S331" s="154"/>
      <c r="T331" s="154"/>
      <c r="U331" s="782"/>
      <c r="V331" s="781"/>
      <c r="W331" s="782"/>
      <c r="X331" s="795"/>
      <c r="Y331" s="782"/>
      <c r="Z331" s="798"/>
      <c r="AA331" s="800"/>
      <c r="AB331" s="798"/>
      <c r="AC331" s="800"/>
      <c r="AD331" s="796"/>
      <c r="AE331" s="798"/>
      <c r="AF331" s="798"/>
      <c r="AG331" s="798"/>
      <c r="AH331" s="781"/>
      <c r="AI331" s="792"/>
      <c r="AJ331" s="792"/>
      <c r="AK331" s="156"/>
      <c r="AL331" s="782"/>
      <c r="AM331" s="781"/>
      <c r="AN331" s="782"/>
      <c r="AO331" s="795"/>
      <c r="AP331" s="779"/>
      <c r="AQ331" s="790"/>
      <c r="AR331" s="790"/>
      <c r="AS331" s="790"/>
      <c r="AT331" s="790"/>
      <c r="AU331" s="779"/>
      <c r="AV331" s="779"/>
      <c r="AW331" s="779"/>
      <c r="AX331" s="779"/>
      <c r="AY331" s="790"/>
      <c r="AZ331" s="790"/>
      <c r="BA331" s="790"/>
      <c r="BB331" s="779"/>
      <c r="BC331" s="779"/>
      <c r="BD331" s="779"/>
      <c r="BE331" s="790"/>
      <c r="BF331" s="790"/>
      <c r="BG331" s="790"/>
      <c r="BH331" s="779"/>
      <c r="BI331" s="779"/>
      <c r="BJ331" s="779"/>
      <c r="BK331" s="790"/>
      <c r="BL331" s="790"/>
      <c r="BM331" s="790"/>
    </row>
    <row r="332" spans="1:65" s="157" customFormat="1" ht="5.25" customHeight="1" x14ac:dyDescent="0.25">
      <c r="A332" s="154"/>
      <c r="B332" s="779"/>
      <c r="C332" s="779"/>
      <c r="D332" s="779"/>
      <c r="E332" s="779"/>
      <c r="F332" s="779"/>
      <c r="G332" s="779"/>
      <c r="H332" s="779"/>
      <c r="I332" s="779"/>
      <c r="J332" s="779"/>
      <c r="K332" s="779"/>
      <c r="L332" s="779"/>
      <c r="M332" s="779"/>
      <c r="N332" s="779"/>
      <c r="O332" s="779"/>
      <c r="P332" s="785"/>
      <c r="Q332" s="788"/>
      <c r="R332" s="155" t="s">
        <v>927</v>
      </c>
      <c r="S332" s="154"/>
      <c r="T332" s="154"/>
      <c r="U332" s="782"/>
      <c r="V332" s="781"/>
      <c r="W332" s="782"/>
      <c r="X332" s="795"/>
      <c r="Y332" s="782"/>
      <c r="Z332" s="798"/>
      <c r="AA332" s="800"/>
      <c r="AB332" s="798"/>
      <c r="AC332" s="800"/>
      <c r="AD332" s="796"/>
      <c r="AE332" s="798"/>
      <c r="AF332" s="798"/>
      <c r="AG332" s="798"/>
      <c r="AH332" s="781"/>
      <c r="AI332" s="792"/>
      <c r="AJ332" s="792"/>
      <c r="AK332" s="156"/>
      <c r="AL332" s="782"/>
      <c r="AM332" s="781"/>
      <c r="AN332" s="782"/>
      <c r="AO332" s="795"/>
      <c r="AP332" s="779"/>
      <c r="AQ332" s="790"/>
      <c r="AR332" s="790"/>
      <c r="AS332" s="790"/>
      <c r="AT332" s="790"/>
      <c r="AU332" s="779"/>
      <c r="AV332" s="779"/>
      <c r="AW332" s="779"/>
      <c r="AX332" s="779"/>
      <c r="AY332" s="790"/>
      <c r="AZ332" s="790"/>
      <c r="BA332" s="790"/>
      <c r="BB332" s="779"/>
      <c r="BC332" s="779"/>
      <c r="BD332" s="779"/>
      <c r="BE332" s="790"/>
      <c r="BF332" s="790"/>
      <c r="BG332" s="790"/>
      <c r="BH332" s="779"/>
      <c r="BI332" s="779"/>
      <c r="BJ332" s="779"/>
      <c r="BK332" s="790"/>
      <c r="BL332" s="790"/>
      <c r="BM332" s="790"/>
    </row>
    <row r="333" spans="1:65" s="157" customFormat="1" ht="5.25" customHeight="1" x14ac:dyDescent="0.25">
      <c r="A333" s="154"/>
      <c r="B333" s="779"/>
      <c r="C333" s="779"/>
      <c r="D333" s="779"/>
      <c r="E333" s="779"/>
      <c r="F333" s="779"/>
      <c r="G333" s="779"/>
      <c r="H333" s="779"/>
      <c r="I333" s="779"/>
      <c r="J333" s="779"/>
      <c r="K333" s="779"/>
      <c r="L333" s="779"/>
      <c r="M333" s="779"/>
      <c r="N333" s="779"/>
      <c r="O333" s="779"/>
      <c r="P333" s="785"/>
      <c r="Q333" s="788"/>
      <c r="R333" s="155" t="s">
        <v>928</v>
      </c>
      <c r="S333" s="154"/>
      <c r="T333" s="154"/>
      <c r="U333" s="782"/>
      <c r="V333" s="781"/>
      <c r="W333" s="782"/>
      <c r="X333" s="795"/>
      <c r="Y333" s="782"/>
      <c r="Z333" s="798"/>
      <c r="AA333" s="801"/>
      <c r="AB333" s="798"/>
      <c r="AC333" s="801"/>
      <c r="AD333" s="796"/>
      <c r="AE333" s="798"/>
      <c r="AF333" s="798"/>
      <c r="AG333" s="798"/>
      <c r="AH333" s="781"/>
      <c r="AI333" s="792"/>
      <c r="AJ333" s="792"/>
      <c r="AK333" s="156"/>
      <c r="AL333" s="782"/>
      <c r="AM333" s="781"/>
      <c r="AN333" s="782"/>
      <c r="AO333" s="795"/>
      <c r="AP333" s="779"/>
      <c r="AQ333" s="790"/>
      <c r="AR333" s="790"/>
      <c r="AS333" s="790"/>
      <c r="AT333" s="790"/>
      <c r="AU333" s="779"/>
      <c r="AV333" s="779"/>
      <c r="AW333" s="779"/>
      <c r="AX333" s="779"/>
      <c r="AY333" s="790"/>
      <c r="AZ333" s="790"/>
      <c r="BA333" s="790"/>
      <c r="BB333" s="779"/>
      <c r="BC333" s="779"/>
      <c r="BD333" s="779"/>
      <c r="BE333" s="790"/>
      <c r="BF333" s="790"/>
      <c r="BG333" s="790"/>
      <c r="BH333" s="779"/>
      <c r="BI333" s="779"/>
      <c r="BJ333" s="779"/>
      <c r="BK333" s="790"/>
      <c r="BL333" s="790"/>
      <c r="BM333" s="790"/>
    </row>
    <row r="334" spans="1:65" s="157" customFormat="1" ht="5.25" customHeight="1" x14ac:dyDescent="0.25">
      <c r="A334" s="154"/>
      <c r="B334" s="779"/>
      <c r="C334" s="779"/>
      <c r="D334" s="779"/>
      <c r="E334" s="779"/>
      <c r="F334" s="779"/>
      <c r="G334" s="779"/>
      <c r="H334" s="779"/>
      <c r="I334" s="779"/>
      <c r="J334" s="779"/>
      <c r="K334" s="779"/>
      <c r="L334" s="779"/>
      <c r="M334" s="779"/>
      <c r="N334" s="779"/>
      <c r="O334" s="779"/>
      <c r="P334" s="785"/>
      <c r="Q334" s="788"/>
      <c r="R334" s="155" t="s">
        <v>929</v>
      </c>
      <c r="S334" s="154"/>
      <c r="T334" s="154"/>
      <c r="U334" s="782"/>
      <c r="V334" s="781"/>
      <c r="W334" s="782"/>
      <c r="X334" s="795"/>
      <c r="Y334" s="782" t="str">
        <f>IF(Z334="Preventivo","X",IF(Z327="Detectivo","X","X "))</f>
        <v xml:space="preserve">X </v>
      </c>
      <c r="Z334" s="797" t="s">
        <v>1017</v>
      </c>
      <c r="AA334" s="799">
        <f>IF(Z334="","",IF(Z334="Preventivo",25%,15%))</f>
        <v>0.15</v>
      </c>
      <c r="AB334" s="797" t="s">
        <v>12</v>
      </c>
      <c r="AC334" s="802">
        <f>IF(AB334="Automatico",25%,15%)</f>
        <v>0.15</v>
      </c>
      <c r="AD334" s="781">
        <f>AA334+AC334</f>
        <v>0.3</v>
      </c>
      <c r="AE334" s="797"/>
      <c r="AF334" s="797"/>
      <c r="AG334" s="797"/>
      <c r="AH334" s="781" t="e">
        <f>AH327-(AH327*AD334)</f>
        <v>#VALUE!</v>
      </c>
      <c r="AI334" s="792"/>
      <c r="AJ334" s="792"/>
      <c r="AK334" s="156"/>
      <c r="AL334" s="782"/>
      <c r="AM334" s="781"/>
      <c r="AN334" s="782"/>
      <c r="AO334" s="795"/>
      <c r="AP334" s="779"/>
      <c r="AQ334" s="779"/>
      <c r="AR334" s="794"/>
      <c r="AS334" s="794"/>
      <c r="AT334" s="779"/>
      <c r="AU334" s="779"/>
      <c r="AV334" s="779"/>
      <c r="AW334" s="779"/>
      <c r="AX334" s="779"/>
      <c r="AY334" s="779"/>
      <c r="AZ334" s="779"/>
      <c r="BA334" s="805"/>
      <c r="BB334" s="779"/>
      <c r="BC334" s="779"/>
      <c r="BD334" s="779"/>
      <c r="BE334" s="779"/>
      <c r="BF334" s="779"/>
      <c r="BG334" s="805"/>
      <c r="BH334" s="779"/>
      <c r="BI334" s="779"/>
      <c r="BJ334" s="779"/>
      <c r="BK334" s="779"/>
      <c r="BL334" s="779"/>
      <c r="BM334" s="805"/>
    </row>
    <row r="335" spans="1:65" s="157" customFormat="1" ht="5.25" customHeight="1" x14ac:dyDescent="0.25">
      <c r="A335" s="154"/>
      <c r="B335" s="779"/>
      <c r="C335" s="779"/>
      <c r="D335" s="779"/>
      <c r="E335" s="779"/>
      <c r="F335" s="779"/>
      <c r="G335" s="779"/>
      <c r="H335" s="779"/>
      <c r="I335" s="779"/>
      <c r="J335" s="779"/>
      <c r="K335" s="779"/>
      <c r="L335" s="779"/>
      <c r="M335" s="779"/>
      <c r="N335" s="779"/>
      <c r="O335" s="779"/>
      <c r="P335" s="785"/>
      <c r="Q335" s="788"/>
      <c r="R335" s="155" t="s">
        <v>942</v>
      </c>
      <c r="S335" s="154"/>
      <c r="T335" s="154"/>
      <c r="U335" s="782"/>
      <c r="V335" s="781"/>
      <c r="W335" s="782"/>
      <c r="X335" s="795"/>
      <c r="Y335" s="796"/>
      <c r="Z335" s="798"/>
      <c r="AA335" s="800"/>
      <c r="AB335" s="798"/>
      <c r="AC335" s="803"/>
      <c r="AD335" s="796"/>
      <c r="AE335" s="797"/>
      <c r="AF335" s="798"/>
      <c r="AG335" s="798"/>
      <c r="AH335" s="781"/>
      <c r="AI335" s="792"/>
      <c r="AJ335" s="792"/>
      <c r="AK335" s="156"/>
      <c r="AL335" s="782"/>
      <c r="AM335" s="781"/>
      <c r="AN335" s="782"/>
      <c r="AO335" s="795"/>
      <c r="AP335" s="790"/>
      <c r="AQ335" s="790"/>
      <c r="AR335" s="790"/>
      <c r="AS335" s="790"/>
      <c r="AT335" s="790"/>
      <c r="AU335" s="779"/>
      <c r="AV335" s="790"/>
      <c r="AW335" s="790"/>
      <c r="AX335" s="790"/>
      <c r="AY335" s="790"/>
      <c r="AZ335" s="790"/>
      <c r="BA335" s="790"/>
      <c r="BB335" s="790"/>
      <c r="BC335" s="790"/>
      <c r="BD335" s="790"/>
      <c r="BE335" s="790"/>
      <c r="BF335" s="790"/>
      <c r="BG335" s="790"/>
      <c r="BH335" s="790"/>
      <c r="BI335" s="790"/>
      <c r="BJ335" s="790"/>
      <c r="BK335" s="790"/>
      <c r="BL335" s="790"/>
      <c r="BM335" s="790"/>
    </row>
    <row r="336" spans="1:65" s="157" customFormat="1" ht="5.25" customHeight="1" x14ac:dyDescent="0.25">
      <c r="A336" s="154"/>
      <c r="B336" s="779"/>
      <c r="C336" s="779"/>
      <c r="D336" s="779"/>
      <c r="E336" s="779"/>
      <c r="F336" s="779"/>
      <c r="G336" s="779"/>
      <c r="H336" s="779"/>
      <c r="I336" s="779"/>
      <c r="J336" s="779"/>
      <c r="K336" s="779"/>
      <c r="L336" s="779"/>
      <c r="M336" s="779"/>
      <c r="N336" s="779"/>
      <c r="O336" s="779"/>
      <c r="P336" s="785"/>
      <c r="Q336" s="788"/>
      <c r="R336" s="155" t="s">
        <v>943</v>
      </c>
      <c r="S336" s="154"/>
      <c r="T336" s="154"/>
      <c r="U336" s="782"/>
      <c r="V336" s="781"/>
      <c r="W336" s="782"/>
      <c r="X336" s="795"/>
      <c r="Y336" s="796"/>
      <c r="Z336" s="798"/>
      <c r="AA336" s="800"/>
      <c r="AB336" s="798"/>
      <c r="AC336" s="803"/>
      <c r="AD336" s="796"/>
      <c r="AE336" s="797"/>
      <c r="AF336" s="798"/>
      <c r="AG336" s="798"/>
      <c r="AH336" s="781"/>
      <c r="AI336" s="792"/>
      <c r="AJ336" s="792"/>
      <c r="AK336" s="156"/>
      <c r="AL336" s="782"/>
      <c r="AM336" s="781"/>
      <c r="AN336" s="782"/>
      <c r="AO336" s="795"/>
      <c r="AP336" s="790"/>
      <c r="AQ336" s="790"/>
      <c r="AR336" s="790"/>
      <c r="AS336" s="790"/>
      <c r="AT336" s="790"/>
      <c r="AU336" s="779"/>
      <c r="AV336" s="790"/>
      <c r="AW336" s="790"/>
      <c r="AX336" s="790"/>
      <c r="AY336" s="790"/>
      <c r="AZ336" s="790"/>
      <c r="BA336" s="790"/>
      <c r="BB336" s="790"/>
      <c r="BC336" s="790"/>
      <c r="BD336" s="790"/>
      <c r="BE336" s="790"/>
      <c r="BF336" s="790"/>
      <c r="BG336" s="790"/>
      <c r="BH336" s="790"/>
      <c r="BI336" s="790"/>
      <c r="BJ336" s="790"/>
      <c r="BK336" s="790"/>
      <c r="BL336" s="790"/>
      <c r="BM336" s="790"/>
    </row>
    <row r="337" spans="1:65" s="157" customFormat="1" ht="5.25" customHeight="1" x14ac:dyDescent="0.25">
      <c r="A337" s="154"/>
      <c r="B337" s="779"/>
      <c r="C337" s="779"/>
      <c r="D337" s="779"/>
      <c r="E337" s="779"/>
      <c r="F337" s="779"/>
      <c r="G337" s="779"/>
      <c r="H337" s="779"/>
      <c r="I337" s="779"/>
      <c r="J337" s="779"/>
      <c r="K337" s="779"/>
      <c r="L337" s="779"/>
      <c r="M337" s="779"/>
      <c r="N337" s="779"/>
      <c r="O337" s="779"/>
      <c r="P337" s="785"/>
      <c r="Q337" s="788"/>
      <c r="R337" s="155" t="s">
        <v>945</v>
      </c>
      <c r="S337" s="154"/>
      <c r="T337" s="154"/>
      <c r="U337" s="782"/>
      <c r="V337" s="781"/>
      <c r="W337" s="782"/>
      <c r="X337" s="795"/>
      <c r="Y337" s="796"/>
      <c r="Z337" s="798"/>
      <c r="AA337" s="800"/>
      <c r="AB337" s="798"/>
      <c r="AC337" s="803"/>
      <c r="AD337" s="796"/>
      <c r="AE337" s="797"/>
      <c r="AF337" s="798"/>
      <c r="AG337" s="798"/>
      <c r="AH337" s="781"/>
      <c r="AI337" s="792"/>
      <c r="AJ337" s="792"/>
      <c r="AK337" s="156"/>
      <c r="AL337" s="782"/>
      <c r="AM337" s="781"/>
      <c r="AN337" s="782"/>
      <c r="AO337" s="795"/>
      <c r="AP337" s="790"/>
      <c r="AQ337" s="790"/>
      <c r="AR337" s="790"/>
      <c r="AS337" s="790"/>
      <c r="AT337" s="790"/>
      <c r="AU337" s="779"/>
      <c r="AV337" s="790"/>
      <c r="AW337" s="790"/>
      <c r="AX337" s="790"/>
      <c r="AY337" s="790"/>
      <c r="AZ337" s="790"/>
      <c r="BA337" s="790"/>
      <c r="BB337" s="790"/>
      <c r="BC337" s="790"/>
      <c r="BD337" s="790"/>
      <c r="BE337" s="790"/>
      <c r="BF337" s="790"/>
      <c r="BG337" s="790"/>
      <c r="BH337" s="790"/>
      <c r="BI337" s="790"/>
      <c r="BJ337" s="790"/>
      <c r="BK337" s="790"/>
      <c r="BL337" s="790"/>
      <c r="BM337" s="790"/>
    </row>
    <row r="338" spans="1:65" s="157" customFormat="1" ht="5.25" customHeight="1" x14ac:dyDescent="0.25">
      <c r="A338" s="154"/>
      <c r="B338" s="779"/>
      <c r="C338" s="779"/>
      <c r="D338" s="779"/>
      <c r="E338" s="779"/>
      <c r="F338" s="779"/>
      <c r="G338" s="779"/>
      <c r="H338" s="779"/>
      <c r="I338" s="779"/>
      <c r="J338" s="779"/>
      <c r="K338" s="779"/>
      <c r="L338" s="779"/>
      <c r="M338" s="779"/>
      <c r="N338" s="779"/>
      <c r="O338" s="779"/>
      <c r="P338" s="785"/>
      <c r="Q338" s="788"/>
      <c r="R338" s="155" t="s">
        <v>946</v>
      </c>
      <c r="S338" s="154"/>
      <c r="T338" s="154"/>
      <c r="U338" s="782"/>
      <c r="V338" s="781"/>
      <c r="W338" s="782"/>
      <c r="X338" s="795"/>
      <c r="Y338" s="796"/>
      <c r="Z338" s="798"/>
      <c r="AA338" s="800"/>
      <c r="AB338" s="798"/>
      <c r="AC338" s="803"/>
      <c r="AD338" s="796"/>
      <c r="AE338" s="797"/>
      <c r="AF338" s="798"/>
      <c r="AG338" s="798"/>
      <c r="AH338" s="781"/>
      <c r="AI338" s="792"/>
      <c r="AJ338" s="792"/>
      <c r="AK338" s="156"/>
      <c r="AL338" s="782"/>
      <c r="AM338" s="781"/>
      <c r="AN338" s="782"/>
      <c r="AO338" s="795"/>
      <c r="AP338" s="790"/>
      <c r="AQ338" s="790"/>
      <c r="AR338" s="790"/>
      <c r="AS338" s="790"/>
      <c r="AT338" s="790"/>
      <c r="AU338" s="779"/>
      <c r="AV338" s="790"/>
      <c r="AW338" s="790"/>
      <c r="AX338" s="790"/>
      <c r="AY338" s="790"/>
      <c r="AZ338" s="790"/>
      <c r="BA338" s="790"/>
      <c r="BB338" s="790"/>
      <c r="BC338" s="790"/>
      <c r="BD338" s="790"/>
      <c r="BE338" s="790"/>
      <c r="BF338" s="790"/>
      <c r="BG338" s="790"/>
      <c r="BH338" s="790"/>
      <c r="BI338" s="790"/>
      <c r="BJ338" s="790"/>
      <c r="BK338" s="790"/>
      <c r="BL338" s="790"/>
      <c r="BM338" s="790"/>
    </row>
    <row r="339" spans="1:65" s="157" customFormat="1" ht="5.25" customHeight="1" x14ac:dyDescent="0.25">
      <c r="A339" s="154"/>
      <c r="B339" s="779"/>
      <c r="C339" s="779"/>
      <c r="D339" s="779"/>
      <c r="E339" s="779"/>
      <c r="F339" s="779"/>
      <c r="G339" s="779"/>
      <c r="H339" s="779"/>
      <c r="I339" s="779"/>
      <c r="J339" s="779"/>
      <c r="K339" s="779"/>
      <c r="L339" s="779"/>
      <c r="M339" s="779"/>
      <c r="N339" s="779"/>
      <c r="O339" s="779"/>
      <c r="P339" s="785"/>
      <c r="Q339" s="788"/>
      <c r="R339" s="155" t="s">
        <v>947</v>
      </c>
      <c r="S339" s="154"/>
      <c r="T339" s="154"/>
      <c r="U339" s="782"/>
      <c r="V339" s="781"/>
      <c r="W339" s="782"/>
      <c r="X339" s="795"/>
      <c r="Y339" s="796"/>
      <c r="Z339" s="798"/>
      <c r="AA339" s="800"/>
      <c r="AB339" s="798"/>
      <c r="AC339" s="803"/>
      <c r="AD339" s="796"/>
      <c r="AE339" s="797"/>
      <c r="AF339" s="798"/>
      <c r="AG339" s="798"/>
      <c r="AH339" s="781"/>
      <c r="AI339" s="792"/>
      <c r="AJ339" s="792"/>
      <c r="AK339" s="156"/>
      <c r="AL339" s="782"/>
      <c r="AM339" s="781"/>
      <c r="AN339" s="782"/>
      <c r="AO339" s="795"/>
      <c r="AP339" s="790"/>
      <c r="AQ339" s="790"/>
      <c r="AR339" s="790"/>
      <c r="AS339" s="790"/>
      <c r="AT339" s="790"/>
      <c r="AU339" s="779"/>
      <c r="AV339" s="790"/>
      <c r="AW339" s="790"/>
      <c r="AX339" s="790"/>
      <c r="AY339" s="790"/>
      <c r="AZ339" s="790"/>
      <c r="BA339" s="790"/>
      <c r="BB339" s="790"/>
      <c r="BC339" s="790"/>
      <c r="BD339" s="790"/>
      <c r="BE339" s="790"/>
      <c r="BF339" s="790"/>
      <c r="BG339" s="790"/>
      <c r="BH339" s="790"/>
      <c r="BI339" s="790"/>
      <c r="BJ339" s="790"/>
      <c r="BK339" s="790"/>
      <c r="BL339" s="790"/>
      <c r="BM339" s="790"/>
    </row>
    <row r="340" spans="1:65" s="157" customFormat="1" ht="5.25" customHeight="1" x14ac:dyDescent="0.25">
      <c r="A340" s="154"/>
      <c r="B340" s="779"/>
      <c r="C340" s="779"/>
      <c r="D340" s="779"/>
      <c r="E340" s="779"/>
      <c r="F340" s="779"/>
      <c r="G340" s="779"/>
      <c r="H340" s="779"/>
      <c r="I340" s="779"/>
      <c r="J340" s="779"/>
      <c r="K340" s="779"/>
      <c r="L340" s="779"/>
      <c r="M340" s="779"/>
      <c r="N340" s="779"/>
      <c r="O340" s="779"/>
      <c r="P340" s="785"/>
      <c r="Q340" s="788"/>
      <c r="R340" s="155" t="s">
        <v>948</v>
      </c>
      <c r="S340" s="154"/>
      <c r="T340" s="154"/>
      <c r="U340" s="782"/>
      <c r="V340" s="781"/>
      <c r="W340" s="782"/>
      <c r="X340" s="795"/>
      <c r="Y340" s="796"/>
      <c r="Z340" s="798"/>
      <c r="AA340" s="800"/>
      <c r="AB340" s="798"/>
      <c r="AC340" s="803"/>
      <c r="AD340" s="796"/>
      <c r="AE340" s="797"/>
      <c r="AF340" s="798"/>
      <c r="AG340" s="798"/>
      <c r="AH340" s="781"/>
      <c r="AI340" s="792"/>
      <c r="AJ340" s="792"/>
      <c r="AK340" s="156"/>
      <c r="AL340" s="782"/>
      <c r="AM340" s="781"/>
      <c r="AN340" s="782"/>
      <c r="AO340" s="795"/>
      <c r="AP340" s="790"/>
      <c r="AQ340" s="790"/>
      <c r="AR340" s="790"/>
      <c r="AS340" s="790"/>
      <c r="AT340" s="790"/>
      <c r="AU340" s="779"/>
      <c r="AV340" s="790"/>
      <c r="AW340" s="790"/>
      <c r="AX340" s="790"/>
      <c r="AY340" s="790"/>
      <c r="AZ340" s="790"/>
      <c r="BA340" s="790"/>
      <c r="BB340" s="790"/>
      <c r="BC340" s="790"/>
      <c r="BD340" s="790"/>
      <c r="BE340" s="790"/>
      <c r="BF340" s="790"/>
      <c r="BG340" s="790"/>
      <c r="BH340" s="790"/>
      <c r="BI340" s="790"/>
      <c r="BJ340" s="790"/>
      <c r="BK340" s="790"/>
      <c r="BL340" s="790"/>
      <c r="BM340" s="790"/>
    </row>
    <row r="341" spans="1:65" s="157" customFormat="1" ht="5.25" customHeight="1" x14ac:dyDescent="0.25">
      <c r="A341" s="154"/>
      <c r="B341" s="779"/>
      <c r="C341" s="779"/>
      <c r="D341" s="779"/>
      <c r="E341" s="779"/>
      <c r="F341" s="779"/>
      <c r="G341" s="779"/>
      <c r="H341" s="779"/>
      <c r="I341" s="779"/>
      <c r="J341" s="779"/>
      <c r="K341" s="779"/>
      <c r="L341" s="779"/>
      <c r="M341" s="779"/>
      <c r="N341" s="779"/>
      <c r="O341" s="779"/>
      <c r="P341" s="785"/>
      <c r="Q341" s="788"/>
      <c r="R341" s="155" t="s">
        <v>1105</v>
      </c>
      <c r="S341" s="154"/>
      <c r="T341" s="154"/>
      <c r="U341" s="782"/>
      <c r="V341" s="781"/>
      <c r="W341" s="782"/>
      <c r="X341" s="795"/>
      <c r="Y341" s="796"/>
      <c r="Z341" s="798"/>
      <c r="AA341" s="800"/>
      <c r="AB341" s="798"/>
      <c r="AC341" s="803"/>
      <c r="AD341" s="796"/>
      <c r="AE341" s="797"/>
      <c r="AF341" s="798"/>
      <c r="AG341" s="798"/>
      <c r="AH341" s="781"/>
      <c r="AI341" s="792"/>
      <c r="AJ341" s="792"/>
      <c r="AK341" s="156"/>
      <c r="AL341" s="782"/>
      <c r="AM341" s="781"/>
      <c r="AN341" s="782"/>
      <c r="AO341" s="795"/>
      <c r="AP341" s="790"/>
      <c r="AQ341" s="790"/>
      <c r="AR341" s="790"/>
      <c r="AS341" s="790"/>
      <c r="AT341" s="790"/>
      <c r="AU341" s="779"/>
      <c r="AV341" s="790"/>
      <c r="AW341" s="790"/>
      <c r="AX341" s="790"/>
      <c r="AY341" s="790"/>
      <c r="AZ341" s="790"/>
      <c r="BA341" s="790"/>
      <c r="BB341" s="790"/>
      <c r="BC341" s="790"/>
      <c r="BD341" s="790"/>
      <c r="BE341" s="790"/>
      <c r="BF341" s="790"/>
      <c r="BG341" s="790"/>
      <c r="BH341" s="790"/>
      <c r="BI341" s="790"/>
      <c r="BJ341" s="790"/>
      <c r="BK341" s="790"/>
      <c r="BL341" s="790"/>
      <c r="BM341" s="790"/>
    </row>
    <row r="342" spans="1:65" s="157" customFormat="1" ht="5.25" customHeight="1" x14ac:dyDescent="0.25">
      <c r="A342" s="154"/>
      <c r="B342" s="779"/>
      <c r="C342" s="779"/>
      <c r="D342" s="779"/>
      <c r="E342" s="779"/>
      <c r="F342" s="779"/>
      <c r="G342" s="779"/>
      <c r="H342" s="779"/>
      <c r="I342" s="779"/>
      <c r="J342" s="779"/>
      <c r="K342" s="779"/>
      <c r="L342" s="779"/>
      <c r="M342" s="779"/>
      <c r="N342" s="779"/>
      <c r="O342" s="779"/>
      <c r="P342" s="785"/>
      <c r="Q342" s="788"/>
      <c r="R342" s="155" t="s">
        <v>1101</v>
      </c>
      <c r="S342" s="154"/>
      <c r="T342" s="154"/>
      <c r="U342" s="782"/>
      <c r="V342" s="781"/>
      <c r="W342" s="782"/>
      <c r="X342" s="795"/>
      <c r="Y342" s="796"/>
      <c r="Z342" s="798"/>
      <c r="AA342" s="800"/>
      <c r="AB342" s="798"/>
      <c r="AC342" s="803"/>
      <c r="AD342" s="796"/>
      <c r="AE342" s="797"/>
      <c r="AF342" s="798"/>
      <c r="AG342" s="798"/>
      <c r="AH342" s="781"/>
      <c r="AI342" s="792"/>
      <c r="AJ342" s="792"/>
      <c r="AK342" s="156"/>
      <c r="AL342" s="782"/>
      <c r="AM342" s="781"/>
      <c r="AN342" s="782"/>
      <c r="AO342" s="795"/>
      <c r="AP342" s="790"/>
      <c r="AQ342" s="790"/>
      <c r="AR342" s="790"/>
      <c r="AS342" s="790"/>
      <c r="AT342" s="790"/>
      <c r="AU342" s="779"/>
      <c r="AV342" s="790"/>
      <c r="AW342" s="790"/>
      <c r="AX342" s="790"/>
      <c r="AY342" s="790"/>
      <c r="AZ342" s="790"/>
      <c r="BA342" s="790"/>
      <c r="BB342" s="790"/>
      <c r="BC342" s="790"/>
      <c r="BD342" s="790"/>
      <c r="BE342" s="790"/>
      <c r="BF342" s="790"/>
      <c r="BG342" s="790"/>
      <c r="BH342" s="790"/>
      <c r="BI342" s="790"/>
      <c r="BJ342" s="790"/>
      <c r="BK342" s="790"/>
      <c r="BL342" s="790"/>
      <c r="BM342" s="790"/>
    </row>
    <row r="343" spans="1:65" s="157" customFormat="1" ht="5.25" customHeight="1" x14ac:dyDescent="0.25">
      <c r="A343" s="154"/>
      <c r="B343" s="779"/>
      <c r="C343" s="779"/>
      <c r="D343" s="779"/>
      <c r="E343" s="779"/>
      <c r="F343" s="779"/>
      <c r="G343" s="779"/>
      <c r="H343" s="779"/>
      <c r="I343" s="779"/>
      <c r="J343" s="779"/>
      <c r="K343" s="779"/>
      <c r="L343" s="779"/>
      <c r="M343" s="779"/>
      <c r="N343" s="779"/>
      <c r="O343" s="779"/>
      <c r="P343" s="785"/>
      <c r="Q343" s="788"/>
      <c r="R343" s="155" t="s">
        <v>951</v>
      </c>
      <c r="S343" s="154"/>
      <c r="T343" s="154"/>
      <c r="U343" s="782"/>
      <c r="V343" s="781"/>
      <c r="W343" s="782"/>
      <c r="X343" s="795"/>
      <c r="Y343" s="796"/>
      <c r="Z343" s="798"/>
      <c r="AA343" s="800"/>
      <c r="AB343" s="798"/>
      <c r="AC343" s="803"/>
      <c r="AD343" s="796"/>
      <c r="AE343" s="797"/>
      <c r="AF343" s="798"/>
      <c r="AG343" s="798"/>
      <c r="AH343" s="781"/>
      <c r="AI343" s="792"/>
      <c r="AJ343" s="792"/>
      <c r="AK343" s="156"/>
      <c r="AL343" s="782"/>
      <c r="AM343" s="781"/>
      <c r="AN343" s="782"/>
      <c r="AO343" s="795"/>
      <c r="AP343" s="790"/>
      <c r="AQ343" s="790"/>
      <c r="AR343" s="790"/>
      <c r="AS343" s="790"/>
      <c r="AT343" s="790"/>
      <c r="AU343" s="779"/>
      <c r="AV343" s="790"/>
      <c r="AW343" s="790"/>
      <c r="AX343" s="790"/>
      <c r="AY343" s="790"/>
      <c r="AZ343" s="790"/>
      <c r="BA343" s="790"/>
      <c r="BB343" s="790"/>
      <c r="BC343" s="790"/>
      <c r="BD343" s="790"/>
      <c r="BE343" s="790"/>
      <c r="BF343" s="790"/>
      <c r="BG343" s="790"/>
      <c r="BH343" s="790"/>
      <c r="BI343" s="790"/>
      <c r="BJ343" s="790"/>
      <c r="BK343" s="790"/>
      <c r="BL343" s="790"/>
      <c r="BM343" s="790"/>
    </row>
    <row r="344" spans="1:65" s="157" customFormat="1" ht="5.25" customHeight="1" x14ac:dyDescent="0.25">
      <c r="A344" s="154"/>
      <c r="B344" s="779"/>
      <c r="C344" s="779"/>
      <c r="D344" s="779"/>
      <c r="E344" s="779"/>
      <c r="F344" s="779"/>
      <c r="G344" s="779"/>
      <c r="H344" s="779"/>
      <c r="I344" s="779"/>
      <c r="J344" s="779"/>
      <c r="K344" s="779"/>
      <c r="L344" s="779"/>
      <c r="M344" s="779"/>
      <c r="N344" s="779"/>
      <c r="O344" s="779"/>
      <c r="P344" s="785"/>
      <c r="Q344" s="788"/>
      <c r="R344" s="155" t="s">
        <v>952</v>
      </c>
      <c r="S344" s="154"/>
      <c r="T344" s="154"/>
      <c r="U344" s="782"/>
      <c r="V344" s="781"/>
      <c r="W344" s="782"/>
      <c r="X344" s="795"/>
      <c r="Y344" s="796"/>
      <c r="Z344" s="798"/>
      <c r="AA344" s="800"/>
      <c r="AB344" s="798"/>
      <c r="AC344" s="803"/>
      <c r="AD344" s="796"/>
      <c r="AE344" s="797"/>
      <c r="AF344" s="798"/>
      <c r="AG344" s="798"/>
      <c r="AH344" s="781"/>
      <c r="AI344" s="792"/>
      <c r="AJ344" s="792"/>
      <c r="AK344" s="156"/>
      <c r="AL344" s="782"/>
      <c r="AM344" s="781"/>
      <c r="AN344" s="782"/>
      <c r="AO344" s="795"/>
      <c r="AP344" s="790"/>
      <c r="AQ344" s="790"/>
      <c r="AR344" s="790"/>
      <c r="AS344" s="790"/>
      <c r="AT344" s="790"/>
      <c r="AU344" s="779"/>
      <c r="AV344" s="790"/>
      <c r="AW344" s="790"/>
      <c r="AX344" s="790"/>
      <c r="AY344" s="790"/>
      <c r="AZ344" s="790"/>
      <c r="BA344" s="790"/>
      <c r="BB344" s="790"/>
      <c r="BC344" s="790"/>
      <c r="BD344" s="790"/>
      <c r="BE344" s="790"/>
      <c r="BF344" s="790"/>
      <c r="BG344" s="790"/>
      <c r="BH344" s="790"/>
      <c r="BI344" s="790"/>
      <c r="BJ344" s="790"/>
      <c r="BK344" s="790"/>
      <c r="BL344" s="790"/>
      <c r="BM344" s="790"/>
    </row>
    <row r="345" spans="1:65" s="157" customFormat="1" ht="5.25" customHeight="1" x14ac:dyDescent="0.25">
      <c r="A345" s="154"/>
      <c r="B345" s="779"/>
      <c r="C345" s="779"/>
      <c r="D345" s="779"/>
      <c r="E345" s="779"/>
      <c r="F345" s="779"/>
      <c r="G345" s="779"/>
      <c r="H345" s="779"/>
      <c r="I345" s="779"/>
      <c r="J345" s="779"/>
      <c r="K345" s="779"/>
      <c r="L345" s="779"/>
      <c r="M345" s="779"/>
      <c r="N345" s="779"/>
      <c r="O345" s="779"/>
      <c r="P345" s="785"/>
      <c r="Q345" s="788"/>
      <c r="R345" s="155" t="s">
        <v>953</v>
      </c>
      <c r="S345" s="154"/>
      <c r="T345" s="154"/>
      <c r="U345" s="782"/>
      <c r="V345" s="781"/>
      <c r="W345" s="782"/>
      <c r="X345" s="795"/>
      <c r="Y345" s="796"/>
      <c r="Z345" s="798"/>
      <c r="AA345" s="800"/>
      <c r="AB345" s="798"/>
      <c r="AC345" s="803"/>
      <c r="AD345" s="796"/>
      <c r="AE345" s="797"/>
      <c r="AF345" s="798"/>
      <c r="AG345" s="798"/>
      <c r="AH345" s="781"/>
      <c r="AI345" s="792"/>
      <c r="AJ345" s="792"/>
      <c r="AK345" s="156"/>
      <c r="AL345" s="782"/>
      <c r="AM345" s="781"/>
      <c r="AN345" s="782"/>
      <c r="AO345" s="795"/>
      <c r="AP345" s="790"/>
      <c r="AQ345" s="790"/>
      <c r="AR345" s="790"/>
      <c r="AS345" s="790"/>
      <c r="AT345" s="790"/>
      <c r="AU345" s="779"/>
      <c r="AV345" s="790"/>
      <c r="AW345" s="790"/>
      <c r="AX345" s="790"/>
      <c r="AY345" s="790"/>
      <c r="AZ345" s="790"/>
      <c r="BA345" s="790"/>
      <c r="BB345" s="790"/>
      <c r="BC345" s="790"/>
      <c r="BD345" s="790"/>
      <c r="BE345" s="790"/>
      <c r="BF345" s="790"/>
      <c r="BG345" s="790"/>
      <c r="BH345" s="790"/>
      <c r="BI345" s="790"/>
      <c r="BJ345" s="790"/>
      <c r="BK345" s="790"/>
      <c r="BL345" s="790"/>
      <c r="BM345" s="790"/>
    </row>
    <row r="346" spans="1:65" s="157" customFormat="1" ht="5.25" customHeight="1" x14ac:dyDescent="0.25">
      <c r="A346" s="154"/>
      <c r="B346" s="779"/>
      <c r="C346" s="779"/>
      <c r="D346" s="779"/>
      <c r="E346" s="779"/>
      <c r="F346" s="779"/>
      <c r="G346" s="779"/>
      <c r="H346" s="779"/>
      <c r="I346" s="779"/>
      <c r="J346" s="779"/>
      <c r="K346" s="779"/>
      <c r="L346" s="779"/>
      <c r="M346" s="779"/>
      <c r="N346" s="779"/>
      <c r="O346" s="779"/>
      <c r="P346" s="786"/>
      <c r="Q346" s="789"/>
      <c r="R346" s="158" t="s">
        <v>954</v>
      </c>
      <c r="S346" s="154">
        <f>COUNTA(S327:S345)</f>
        <v>0</v>
      </c>
      <c r="T346" s="154">
        <f>COUNTA(T327:T345)</f>
        <v>0</v>
      </c>
      <c r="U346" s="782"/>
      <c r="V346" s="781"/>
      <c r="W346" s="782"/>
      <c r="X346" s="795"/>
      <c r="Y346" s="796"/>
      <c r="Z346" s="798"/>
      <c r="AA346" s="801"/>
      <c r="AB346" s="798"/>
      <c r="AC346" s="804"/>
      <c r="AD346" s="796"/>
      <c r="AE346" s="797"/>
      <c r="AF346" s="798"/>
      <c r="AG346" s="798"/>
      <c r="AH346" s="781"/>
      <c r="AI346" s="793"/>
      <c r="AJ346" s="793"/>
      <c r="AK346" s="159"/>
      <c r="AL346" s="782"/>
      <c r="AM346" s="781"/>
      <c r="AN346" s="782"/>
      <c r="AO346" s="795"/>
      <c r="AP346" s="790"/>
      <c r="AQ346" s="790"/>
      <c r="AR346" s="790"/>
      <c r="AS346" s="790"/>
      <c r="AT346" s="790"/>
      <c r="AU346" s="779"/>
      <c r="AV346" s="790"/>
      <c r="AW346" s="790"/>
      <c r="AX346" s="790"/>
      <c r="AY346" s="790"/>
      <c r="AZ346" s="790"/>
      <c r="BA346" s="790"/>
      <c r="BB346" s="790"/>
      <c r="BC346" s="790"/>
      <c r="BD346" s="790"/>
      <c r="BE346" s="790"/>
      <c r="BF346" s="790"/>
      <c r="BG346" s="790"/>
      <c r="BH346" s="790"/>
      <c r="BI346" s="790"/>
      <c r="BJ346" s="790"/>
      <c r="BK346" s="790"/>
      <c r="BL346" s="790"/>
      <c r="BM346" s="790"/>
    </row>
    <row r="347" spans="1:65" s="157" customFormat="1" ht="5.25" customHeight="1" x14ac:dyDescent="0.25">
      <c r="A347" s="779">
        <v>14</v>
      </c>
      <c r="B347" s="779" t="s">
        <v>18</v>
      </c>
      <c r="C347" s="779" t="s">
        <v>1130</v>
      </c>
      <c r="D347" s="779" t="s">
        <v>1131</v>
      </c>
      <c r="E347" s="779" t="s">
        <v>1132</v>
      </c>
      <c r="F347" s="779" t="s">
        <v>1133</v>
      </c>
      <c r="G347" s="779"/>
      <c r="H347" s="779"/>
      <c r="I347" s="779"/>
      <c r="J347" s="779"/>
      <c r="K347" s="779"/>
      <c r="L347" s="779"/>
      <c r="M347" s="779"/>
      <c r="N347" s="810"/>
      <c r="O347" s="779"/>
      <c r="P347" s="784"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787">
        <f>IF(P347="Casi seguro",100%,IF(P347="Probable",80%,IF(P347="Posible",60%,IF(P347="Improbable",40%,IF(P347="Rara vez",20%,0)))))</f>
        <v>0</v>
      </c>
      <c r="R347" s="155" t="s">
        <v>904</v>
      </c>
      <c r="S347" s="154"/>
      <c r="T347" s="154"/>
      <c r="U347" s="782" t="str">
        <f>IF(S366&lt;=5,"Moderado",IF(S366&lt;=11,"Mayor","Catastrofico"))</f>
        <v>Moderado</v>
      </c>
      <c r="V347" s="781">
        <f>IF(U347=0,0,IF(U347="Moderado",60%,IF(U347="Mayor",80%,100%)))</f>
        <v>0.6</v>
      </c>
      <c r="W347" s="808" t="e">
        <v>#REF!</v>
      </c>
      <c r="X347" s="795"/>
      <c r="Y347" s="782" t="str">
        <f>IF(Z347="Preventivo","X",IF(Z347="Detectivo","X","X "))</f>
        <v xml:space="preserve">X </v>
      </c>
      <c r="Z347" s="797"/>
      <c r="AA347" s="799" t="str">
        <f>IF(Z347="","",IF(Z347="Preventivo",25%,15%))</f>
        <v/>
      </c>
      <c r="AB347" s="797"/>
      <c r="AC347" s="799">
        <f>IF(AB347="Automatico",25%,15%)</f>
        <v>0.15</v>
      </c>
      <c r="AD347" s="781" t="e">
        <f>AA347+AC347</f>
        <v>#VALUE!</v>
      </c>
      <c r="AE347" s="797"/>
      <c r="AF347" s="797"/>
      <c r="AG347" s="797"/>
      <c r="AH347" s="781" t="e">
        <f>Q347-(Q347*AD347)</f>
        <v>#VALUE!</v>
      </c>
      <c r="AI347" s="791" t="e">
        <f>IF(AJ347=0,"Defina la frecuencia",IF(AJ347=20%,"Rara vez",IF(AJ347=40%,"Improbable",IF(AJ347=60%,"Posible",IF(AJ347=80%,"Probable","Casi seguro")))))</f>
        <v>#VALUE!</v>
      </c>
      <c r="AJ347" s="791" t="e">
        <f>IF(AH354&lt;20%,20%,IF(AH354&lt;40%,40%,IF(AH354&lt;60%,60%,IF(AH354&lt;80%,80%,100%))))</f>
        <v>#VALUE!</v>
      </c>
      <c r="AK347" s="162" t="e">
        <f>VALUE(AJ347)</f>
        <v>#VALUE!</v>
      </c>
      <c r="AL347" s="782" t="str">
        <f>U347</f>
        <v>Moderado</v>
      </c>
      <c r="AM347" s="781">
        <f>V347</f>
        <v>0.6</v>
      </c>
      <c r="AN347" s="808" t="e">
        <v>#VALUE!</v>
      </c>
      <c r="AO347" s="795"/>
      <c r="AP347" s="779"/>
      <c r="AQ347" s="779"/>
      <c r="AR347" s="794"/>
      <c r="AS347" s="794"/>
      <c r="AT347" s="779"/>
      <c r="AU347" s="779"/>
      <c r="AV347" s="779"/>
      <c r="AW347" s="779"/>
      <c r="AX347" s="779"/>
      <c r="AY347" s="779"/>
      <c r="AZ347" s="779"/>
      <c r="BA347" s="805"/>
      <c r="BB347" s="779"/>
      <c r="BC347" s="779"/>
      <c r="BD347" s="779"/>
      <c r="BE347" s="779"/>
      <c r="BF347" s="779"/>
      <c r="BG347" s="805"/>
      <c r="BH347" s="779"/>
      <c r="BI347" s="779"/>
      <c r="BJ347" s="779"/>
      <c r="BK347" s="779"/>
      <c r="BL347" s="779"/>
      <c r="BM347" s="805"/>
    </row>
    <row r="348" spans="1:65" s="157" customFormat="1" ht="5.25" customHeight="1" x14ac:dyDescent="0.25">
      <c r="A348" s="779"/>
      <c r="B348" s="779"/>
      <c r="C348" s="779"/>
      <c r="D348" s="779"/>
      <c r="E348" s="779"/>
      <c r="F348" s="779"/>
      <c r="G348" s="779"/>
      <c r="H348" s="779"/>
      <c r="I348" s="779"/>
      <c r="J348" s="779"/>
      <c r="K348" s="779"/>
      <c r="L348" s="779"/>
      <c r="M348" s="779"/>
      <c r="N348" s="810"/>
      <c r="O348" s="779"/>
      <c r="P348" s="785"/>
      <c r="Q348" s="788"/>
      <c r="R348" s="155" t="s">
        <v>923</v>
      </c>
      <c r="S348" s="154"/>
      <c r="T348" s="154"/>
      <c r="U348" s="782"/>
      <c r="V348" s="781"/>
      <c r="W348" s="808"/>
      <c r="X348" s="795"/>
      <c r="Y348" s="782"/>
      <c r="Z348" s="806"/>
      <c r="AA348" s="800"/>
      <c r="AB348" s="806"/>
      <c r="AC348" s="800"/>
      <c r="AD348" s="807"/>
      <c r="AE348" s="806"/>
      <c r="AF348" s="806"/>
      <c r="AG348" s="806"/>
      <c r="AH348" s="781"/>
      <c r="AI348" s="792"/>
      <c r="AJ348" s="792"/>
      <c r="AK348" s="156"/>
      <c r="AL348" s="782"/>
      <c r="AM348" s="781"/>
      <c r="AN348" s="808"/>
      <c r="AO348" s="795"/>
      <c r="AP348" s="779"/>
      <c r="AQ348" s="811"/>
      <c r="AR348" s="811"/>
      <c r="AS348" s="811"/>
      <c r="AT348" s="811"/>
      <c r="AU348" s="779"/>
      <c r="AV348" s="779"/>
      <c r="AW348" s="779"/>
      <c r="AX348" s="779"/>
      <c r="AY348" s="811"/>
      <c r="AZ348" s="811"/>
      <c r="BA348" s="811"/>
      <c r="BB348" s="779"/>
      <c r="BC348" s="779"/>
      <c r="BD348" s="779"/>
      <c r="BE348" s="811"/>
      <c r="BF348" s="811"/>
      <c r="BG348" s="811"/>
      <c r="BH348" s="779"/>
      <c r="BI348" s="779"/>
      <c r="BJ348" s="779"/>
      <c r="BK348" s="811"/>
      <c r="BL348" s="811"/>
      <c r="BM348" s="811"/>
    </row>
    <row r="349" spans="1:65" s="157" customFormat="1" ht="5.25" customHeight="1" x14ac:dyDescent="0.25">
      <c r="A349" s="779"/>
      <c r="B349" s="779"/>
      <c r="C349" s="779"/>
      <c r="D349" s="779"/>
      <c r="E349" s="779"/>
      <c r="F349" s="779"/>
      <c r="G349" s="779"/>
      <c r="H349" s="779"/>
      <c r="I349" s="779"/>
      <c r="J349" s="779"/>
      <c r="K349" s="779"/>
      <c r="L349" s="779"/>
      <c r="M349" s="779"/>
      <c r="N349" s="810"/>
      <c r="O349" s="779"/>
      <c r="P349" s="785"/>
      <c r="Q349" s="788"/>
      <c r="R349" s="155" t="s">
        <v>924</v>
      </c>
      <c r="S349" s="154"/>
      <c r="T349" s="154"/>
      <c r="U349" s="782"/>
      <c r="V349" s="781"/>
      <c r="W349" s="808"/>
      <c r="X349" s="795"/>
      <c r="Y349" s="782"/>
      <c r="Z349" s="806"/>
      <c r="AA349" s="800"/>
      <c r="AB349" s="806"/>
      <c r="AC349" s="800"/>
      <c r="AD349" s="807"/>
      <c r="AE349" s="806"/>
      <c r="AF349" s="806"/>
      <c r="AG349" s="806"/>
      <c r="AH349" s="781"/>
      <c r="AI349" s="792"/>
      <c r="AJ349" s="792"/>
      <c r="AK349" s="156"/>
      <c r="AL349" s="782"/>
      <c r="AM349" s="781"/>
      <c r="AN349" s="808"/>
      <c r="AO349" s="795"/>
      <c r="AP349" s="779"/>
      <c r="AQ349" s="811"/>
      <c r="AR349" s="811"/>
      <c r="AS349" s="811"/>
      <c r="AT349" s="811"/>
      <c r="AU349" s="779"/>
      <c r="AV349" s="779"/>
      <c r="AW349" s="779"/>
      <c r="AX349" s="779"/>
      <c r="AY349" s="811"/>
      <c r="AZ349" s="811"/>
      <c r="BA349" s="811"/>
      <c r="BB349" s="779"/>
      <c r="BC349" s="779"/>
      <c r="BD349" s="779"/>
      <c r="BE349" s="811"/>
      <c r="BF349" s="811"/>
      <c r="BG349" s="811"/>
      <c r="BH349" s="779"/>
      <c r="BI349" s="779"/>
      <c r="BJ349" s="779"/>
      <c r="BK349" s="811"/>
      <c r="BL349" s="811"/>
      <c r="BM349" s="811"/>
    </row>
    <row r="350" spans="1:65" s="157" customFormat="1" ht="5.25" customHeight="1" x14ac:dyDescent="0.25">
      <c r="A350" s="779"/>
      <c r="B350" s="779"/>
      <c r="C350" s="779"/>
      <c r="D350" s="779"/>
      <c r="E350" s="779"/>
      <c r="F350" s="779"/>
      <c r="G350" s="779"/>
      <c r="H350" s="779"/>
      <c r="I350" s="779"/>
      <c r="J350" s="779"/>
      <c r="K350" s="779"/>
      <c r="L350" s="779"/>
      <c r="M350" s="779"/>
      <c r="N350" s="810"/>
      <c r="O350" s="779"/>
      <c r="P350" s="785"/>
      <c r="Q350" s="788"/>
      <c r="R350" s="155" t="s">
        <v>925</v>
      </c>
      <c r="S350" s="154"/>
      <c r="T350" s="154"/>
      <c r="U350" s="782"/>
      <c r="V350" s="781"/>
      <c r="W350" s="808"/>
      <c r="X350" s="795"/>
      <c r="Y350" s="782"/>
      <c r="Z350" s="806"/>
      <c r="AA350" s="800"/>
      <c r="AB350" s="806"/>
      <c r="AC350" s="800"/>
      <c r="AD350" s="807"/>
      <c r="AE350" s="806"/>
      <c r="AF350" s="806"/>
      <c r="AG350" s="806"/>
      <c r="AH350" s="781"/>
      <c r="AI350" s="792"/>
      <c r="AJ350" s="792"/>
      <c r="AK350" s="156"/>
      <c r="AL350" s="782"/>
      <c r="AM350" s="781"/>
      <c r="AN350" s="808"/>
      <c r="AO350" s="795"/>
      <c r="AP350" s="779"/>
      <c r="AQ350" s="811"/>
      <c r="AR350" s="811"/>
      <c r="AS350" s="811"/>
      <c r="AT350" s="811"/>
      <c r="AU350" s="779"/>
      <c r="AV350" s="779"/>
      <c r="AW350" s="779"/>
      <c r="AX350" s="779"/>
      <c r="AY350" s="811"/>
      <c r="AZ350" s="811"/>
      <c r="BA350" s="811"/>
      <c r="BB350" s="779"/>
      <c r="BC350" s="779"/>
      <c r="BD350" s="779"/>
      <c r="BE350" s="811"/>
      <c r="BF350" s="811"/>
      <c r="BG350" s="811"/>
      <c r="BH350" s="779"/>
      <c r="BI350" s="779"/>
      <c r="BJ350" s="779"/>
      <c r="BK350" s="811"/>
      <c r="BL350" s="811"/>
      <c r="BM350" s="811"/>
    </row>
    <row r="351" spans="1:65" s="157" customFormat="1" ht="5.25" customHeight="1" x14ac:dyDescent="0.25">
      <c r="A351" s="779"/>
      <c r="B351" s="779"/>
      <c r="C351" s="779"/>
      <c r="D351" s="779"/>
      <c r="E351" s="779"/>
      <c r="F351" s="779"/>
      <c r="G351" s="779"/>
      <c r="H351" s="779"/>
      <c r="I351" s="779"/>
      <c r="J351" s="779"/>
      <c r="K351" s="779"/>
      <c r="L351" s="779"/>
      <c r="M351" s="779"/>
      <c r="N351" s="810"/>
      <c r="O351" s="779"/>
      <c r="P351" s="785"/>
      <c r="Q351" s="788"/>
      <c r="R351" s="155" t="s">
        <v>926</v>
      </c>
      <c r="S351" s="154"/>
      <c r="T351" s="154"/>
      <c r="U351" s="782"/>
      <c r="V351" s="781"/>
      <c r="W351" s="808"/>
      <c r="X351" s="795"/>
      <c r="Y351" s="782"/>
      <c r="Z351" s="806"/>
      <c r="AA351" s="800"/>
      <c r="AB351" s="806"/>
      <c r="AC351" s="800"/>
      <c r="AD351" s="807"/>
      <c r="AE351" s="806"/>
      <c r="AF351" s="806"/>
      <c r="AG351" s="806"/>
      <c r="AH351" s="781"/>
      <c r="AI351" s="792"/>
      <c r="AJ351" s="792"/>
      <c r="AK351" s="156"/>
      <c r="AL351" s="782"/>
      <c r="AM351" s="781"/>
      <c r="AN351" s="808"/>
      <c r="AO351" s="795"/>
      <c r="AP351" s="779"/>
      <c r="AQ351" s="811"/>
      <c r="AR351" s="811"/>
      <c r="AS351" s="811"/>
      <c r="AT351" s="811"/>
      <c r="AU351" s="779"/>
      <c r="AV351" s="779"/>
      <c r="AW351" s="779"/>
      <c r="AX351" s="779"/>
      <c r="AY351" s="811"/>
      <c r="AZ351" s="811"/>
      <c r="BA351" s="811"/>
      <c r="BB351" s="779"/>
      <c r="BC351" s="779"/>
      <c r="BD351" s="779"/>
      <c r="BE351" s="811"/>
      <c r="BF351" s="811"/>
      <c r="BG351" s="811"/>
      <c r="BH351" s="779"/>
      <c r="BI351" s="779"/>
      <c r="BJ351" s="779"/>
      <c r="BK351" s="811"/>
      <c r="BL351" s="811"/>
      <c r="BM351" s="811"/>
    </row>
    <row r="352" spans="1:65" s="157" customFormat="1" ht="5.25" customHeight="1" x14ac:dyDescent="0.25">
      <c r="A352" s="779"/>
      <c r="B352" s="779"/>
      <c r="C352" s="779"/>
      <c r="D352" s="779"/>
      <c r="E352" s="779"/>
      <c r="F352" s="779"/>
      <c r="G352" s="779"/>
      <c r="H352" s="779"/>
      <c r="I352" s="779"/>
      <c r="J352" s="779"/>
      <c r="K352" s="779"/>
      <c r="L352" s="779"/>
      <c r="M352" s="779"/>
      <c r="N352" s="810"/>
      <c r="O352" s="779"/>
      <c r="P352" s="785"/>
      <c r="Q352" s="788"/>
      <c r="R352" s="155" t="s">
        <v>927</v>
      </c>
      <c r="S352" s="154"/>
      <c r="T352" s="154"/>
      <c r="U352" s="782"/>
      <c r="V352" s="781"/>
      <c r="W352" s="808"/>
      <c r="X352" s="795"/>
      <c r="Y352" s="782"/>
      <c r="Z352" s="806"/>
      <c r="AA352" s="800"/>
      <c r="AB352" s="806"/>
      <c r="AC352" s="800"/>
      <c r="AD352" s="807"/>
      <c r="AE352" s="806"/>
      <c r="AF352" s="806"/>
      <c r="AG352" s="806"/>
      <c r="AH352" s="781"/>
      <c r="AI352" s="792"/>
      <c r="AJ352" s="792"/>
      <c r="AK352" s="156"/>
      <c r="AL352" s="782"/>
      <c r="AM352" s="781"/>
      <c r="AN352" s="808"/>
      <c r="AO352" s="795"/>
      <c r="AP352" s="779"/>
      <c r="AQ352" s="811"/>
      <c r="AR352" s="811"/>
      <c r="AS352" s="811"/>
      <c r="AT352" s="811"/>
      <c r="AU352" s="779"/>
      <c r="AV352" s="779"/>
      <c r="AW352" s="779"/>
      <c r="AX352" s="779"/>
      <c r="AY352" s="811"/>
      <c r="AZ352" s="811"/>
      <c r="BA352" s="811"/>
      <c r="BB352" s="779"/>
      <c r="BC352" s="779"/>
      <c r="BD352" s="779"/>
      <c r="BE352" s="811"/>
      <c r="BF352" s="811"/>
      <c r="BG352" s="811"/>
      <c r="BH352" s="779"/>
      <c r="BI352" s="779"/>
      <c r="BJ352" s="779"/>
      <c r="BK352" s="811"/>
      <c r="BL352" s="811"/>
      <c r="BM352" s="811"/>
    </row>
    <row r="353" spans="1:65" s="157" customFormat="1" ht="5.25" customHeight="1" x14ac:dyDescent="0.25">
      <c r="A353" s="779"/>
      <c r="B353" s="779"/>
      <c r="C353" s="779"/>
      <c r="D353" s="779"/>
      <c r="E353" s="779"/>
      <c r="F353" s="779"/>
      <c r="G353" s="779"/>
      <c r="H353" s="779"/>
      <c r="I353" s="779"/>
      <c r="J353" s="779"/>
      <c r="K353" s="779"/>
      <c r="L353" s="779"/>
      <c r="M353" s="779"/>
      <c r="N353" s="810"/>
      <c r="O353" s="779"/>
      <c r="P353" s="785"/>
      <c r="Q353" s="788"/>
      <c r="R353" s="155" t="s">
        <v>928</v>
      </c>
      <c r="S353" s="154"/>
      <c r="T353" s="154"/>
      <c r="U353" s="782"/>
      <c r="V353" s="781"/>
      <c r="W353" s="808"/>
      <c r="X353" s="795"/>
      <c r="Y353" s="782"/>
      <c r="Z353" s="806"/>
      <c r="AA353" s="801"/>
      <c r="AB353" s="806"/>
      <c r="AC353" s="801"/>
      <c r="AD353" s="807"/>
      <c r="AE353" s="806"/>
      <c r="AF353" s="806"/>
      <c r="AG353" s="806"/>
      <c r="AH353" s="781"/>
      <c r="AI353" s="792"/>
      <c r="AJ353" s="792"/>
      <c r="AK353" s="156"/>
      <c r="AL353" s="782"/>
      <c r="AM353" s="781"/>
      <c r="AN353" s="808"/>
      <c r="AO353" s="795"/>
      <c r="AP353" s="779"/>
      <c r="AQ353" s="811"/>
      <c r="AR353" s="811"/>
      <c r="AS353" s="811"/>
      <c r="AT353" s="811"/>
      <c r="AU353" s="779"/>
      <c r="AV353" s="779"/>
      <c r="AW353" s="779"/>
      <c r="AX353" s="779"/>
      <c r="AY353" s="811"/>
      <c r="AZ353" s="811"/>
      <c r="BA353" s="811"/>
      <c r="BB353" s="779"/>
      <c r="BC353" s="779"/>
      <c r="BD353" s="779"/>
      <c r="BE353" s="811"/>
      <c r="BF353" s="811"/>
      <c r="BG353" s="811"/>
      <c r="BH353" s="779"/>
      <c r="BI353" s="779"/>
      <c r="BJ353" s="779"/>
      <c r="BK353" s="811"/>
      <c r="BL353" s="811"/>
      <c r="BM353" s="811"/>
    </row>
    <row r="354" spans="1:65" s="157" customFormat="1" ht="5.25" customHeight="1" x14ac:dyDescent="0.25">
      <c r="A354" s="779"/>
      <c r="B354" s="779"/>
      <c r="C354" s="779"/>
      <c r="D354" s="779"/>
      <c r="E354" s="779"/>
      <c r="F354" s="779"/>
      <c r="G354" s="779"/>
      <c r="H354" s="779"/>
      <c r="I354" s="779"/>
      <c r="J354" s="779"/>
      <c r="K354" s="779"/>
      <c r="L354" s="779"/>
      <c r="M354" s="779"/>
      <c r="N354" s="810"/>
      <c r="O354" s="779"/>
      <c r="P354" s="785"/>
      <c r="Q354" s="788"/>
      <c r="R354" s="155" t="s">
        <v>929</v>
      </c>
      <c r="S354" s="154"/>
      <c r="T354" s="154"/>
      <c r="U354" s="782"/>
      <c r="V354" s="781"/>
      <c r="W354" s="808"/>
      <c r="X354" s="795"/>
      <c r="Y354" s="782" t="str">
        <f>IF(Z354="Preventivo","X",IF(Z347="Detectivo","X","X "))</f>
        <v xml:space="preserve">X </v>
      </c>
      <c r="Z354" s="797" t="s">
        <v>1017</v>
      </c>
      <c r="AA354" s="799">
        <f>IF(Z354="","",IF(Z354="Preventivo",25%,15%))</f>
        <v>0.15</v>
      </c>
      <c r="AB354" s="797" t="s">
        <v>12</v>
      </c>
      <c r="AC354" s="802">
        <f>IF(AB354="Automatico",25%,15%)</f>
        <v>0.15</v>
      </c>
      <c r="AD354" s="781">
        <f>AA354+AC354</f>
        <v>0.3</v>
      </c>
      <c r="AE354" s="797"/>
      <c r="AF354" s="797"/>
      <c r="AG354" s="797"/>
      <c r="AH354" s="781" t="e">
        <f>AH347-(AH347*AD354)</f>
        <v>#VALUE!</v>
      </c>
      <c r="AI354" s="792"/>
      <c r="AJ354" s="792"/>
      <c r="AK354" s="156"/>
      <c r="AL354" s="782"/>
      <c r="AM354" s="781"/>
      <c r="AN354" s="808"/>
      <c r="AO354" s="795"/>
      <c r="AP354" s="779"/>
      <c r="AQ354" s="779"/>
      <c r="AR354" s="794"/>
      <c r="AS354" s="794"/>
      <c r="AT354" s="779"/>
      <c r="AU354" s="779"/>
      <c r="AV354" s="779"/>
      <c r="AW354" s="779"/>
      <c r="AX354" s="779"/>
      <c r="AY354" s="779"/>
      <c r="AZ354" s="779"/>
      <c r="BA354" s="805"/>
      <c r="BB354" s="779"/>
      <c r="BC354" s="779"/>
      <c r="BD354" s="779"/>
      <c r="BE354" s="779"/>
      <c r="BF354" s="779"/>
      <c r="BG354" s="805"/>
      <c r="BH354" s="779"/>
      <c r="BI354" s="779"/>
      <c r="BJ354" s="779"/>
      <c r="BK354" s="779"/>
      <c r="BL354" s="779"/>
      <c r="BM354" s="805"/>
    </row>
    <row r="355" spans="1:65" s="157" customFormat="1" ht="5.25" customHeight="1" x14ac:dyDescent="0.25">
      <c r="A355" s="779"/>
      <c r="B355" s="779"/>
      <c r="C355" s="779"/>
      <c r="D355" s="779"/>
      <c r="E355" s="779"/>
      <c r="F355" s="779"/>
      <c r="G355" s="779"/>
      <c r="H355" s="779"/>
      <c r="I355" s="779"/>
      <c r="J355" s="779"/>
      <c r="K355" s="779"/>
      <c r="L355" s="779"/>
      <c r="M355" s="779"/>
      <c r="N355" s="810"/>
      <c r="O355" s="779"/>
      <c r="P355" s="785"/>
      <c r="Q355" s="788"/>
      <c r="R355" s="155" t="s">
        <v>942</v>
      </c>
      <c r="S355" s="154"/>
      <c r="T355" s="154"/>
      <c r="U355" s="782"/>
      <c r="V355" s="781"/>
      <c r="W355" s="808"/>
      <c r="X355" s="795"/>
      <c r="Y355" s="807"/>
      <c r="Z355" s="806"/>
      <c r="AA355" s="800"/>
      <c r="AB355" s="806"/>
      <c r="AC355" s="803"/>
      <c r="AD355" s="807"/>
      <c r="AE355" s="797"/>
      <c r="AF355" s="806"/>
      <c r="AG355" s="806"/>
      <c r="AH355" s="781"/>
      <c r="AI355" s="792"/>
      <c r="AJ355" s="792"/>
      <c r="AK355" s="156"/>
      <c r="AL355" s="782"/>
      <c r="AM355" s="781"/>
      <c r="AN355" s="808"/>
      <c r="AO355" s="795"/>
      <c r="AP355" s="811"/>
      <c r="AQ355" s="811"/>
      <c r="AR355" s="811"/>
      <c r="AS355" s="811"/>
      <c r="AT355" s="811"/>
      <c r="AU355" s="779"/>
      <c r="AV355" s="811"/>
      <c r="AW355" s="811"/>
      <c r="AX355" s="811"/>
      <c r="AY355" s="811"/>
      <c r="AZ355" s="811"/>
      <c r="BA355" s="811"/>
      <c r="BB355" s="811"/>
      <c r="BC355" s="811"/>
      <c r="BD355" s="811"/>
      <c r="BE355" s="811"/>
      <c r="BF355" s="811"/>
      <c r="BG355" s="811"/>
      <c r="BH355" s="811"/>
      <c r="BI355" s="811"/>
      <c r="BJ355" s="811"/>
      <c r="BK355" s="811"/>
      <c r="BL355" s="811"/>
      <c r="BM355" s="811"/>
    </row>
    <row r="356" spans="1:65" s="157" customFormat="1" ht="5.25" customHeight="1" x14ac:dyDescent="0.25">
      <c r="A356" s="779"/>
      <c r="B356" s="779"/>
      <c r="C356" s="779"/>
      <c r="D356" s="779"/>
      <c r="E356" s="779"/>
      <c r="F356" s="779"/>
      <c r="G356" s="779"/>
      <c r="H356" s="779"/>
      <c r="I356" s="779"/>
      <c r="J356" s="779"/>
      <c r="K356" s="779"/>
      <c r="L356" s="779"/>
      <c r="M356" s="779"/>
      <c r="N356" s="810"/>
      <c r="O356" s="779"/>
      <c r="P356" s="785"/>
      <c r="Q356" s="788"/>
      <c r="R356" s="155" t="s">
        <v>943</v>
      </c>
      <c r="S356" s="154"/>
      <c r="T356" s="154"/>
      <c r="U356" s="782"/>
      <c r="V356" s="781"/>
      <c r="W356" s="808"/>
      <c r="X356" s="795"/>
      <c r="Y356" s="807"/>
      <c r="Z356" s="806"/>
      <c r="AA356" s="800"/>
      <c r="AB356" s="806"/>
      <c r="AC356" s="803"/>
      <c r="AD356" s="807"/>
      <c r="AE356" s="797"/>
      <c r="AF356" s="806"/>
      <c r="AG356" s="806"/>
      <c r="AH356" s="781"/>
      <c r="AI356" s="792"/>
      <c r="AJ356" s="792"/>
      <c r="AK356" s="156"/>
      <c r="AL356" s="782"/>
      <c r="AM356" s="781"/>
      <c r="AN356" s="808"/>
      <c r="AO356" s="795"/>
      <c r="AP356" s="811"/>
      <c r="AQ356" s="811"/>
      <c r="AR356" s="811"/>
      <c r="AS356" s="811"/>
      <c r="AT356" s="811"/>
      <c r="AU356" s="779"/>
      <c r="AV356" s="811"/>
      <c r="AW356" s="811"/>
      <c r="AX356" s="811"/>
      <c r="AY356" s="811"/>
      <c r="AZ356" s="811"/>
      <c r="BA356" s="811"/>
      <c r="BB356" s="811"/>
      <c r="BC356" s="811"/>
      <c r="BD356" s="811"/>
      <c r="BE356" s="811"/>
      <c r="BF356" s="811"/>
      <c r="BG356" s="811"/>
      <c r="BH356" s="811"/>
      <c r="BI356" s="811"/>
      <c r="BJ356" s="811"/>
      <c r="BK356" s="811"/>
      <c r="BL356" s="811"/>
      <c r="BM356" s="811"/>
    </row>
    <row r="357" spans="1:65" s="157" customFormat="1" ht="5.25" customHeight="1" x14ac:dyDescent="0.25">
      <c r="A357" s="779"/>
      <c r="B357" s="779"/>
      <c r="C357" s="779"/>
      <c r="D357" s="779"/>
      <c r="E357" s="779"/>
      <c r="F357" s="779"/>
      <c r="G357" s="779"/>
      <c r="H357" s="779"/>
      <c r="I357" s="779"/>
      <c r="J357" s="779"/>
      <c r="K357" s="779"/>
      <c r="L357" s="779"/>
      <c r="M357" s="779"/>
      <c r="N357" s="810"/>
      <c r="O357" s="779"/>
      <c r="P357" s="785"/>
      <c r="Q357" s="788"/>
      <c r="R357" s="155" t="s">
        <v>945</v>
      </c>
      <c r="S357" s="154"/>
      <c r="T357" s="154"/>
      <c r="U357" s="782"/>
      <c r="V357" s="781"/>
      <c r="W357" s="808"/>
      <c r="X357" s="795"/>
      <c r="Y357" s="807"/>
      <c r="Z357" s="806"/>
      <c r="AA357" s="800"/>
      <c r="AB357" s="806"/>
      <c r="AC357" s="803"/>
      <c r="AD357" s="807"/>
      <c r="AE357" s="797"/>
      <c r="AF357" s="806"/>
      <c r="AG357" s="806"/>
      <c r="AH357" s="781"/>
      <c r="AI357" s="792"/>
      <c r="AJ357" s="792"/>
      <c r="AK357" s="156"/>
      <c r="AL357" s="782"/>
      <c r="AM357" s="781"/>
      <c r="AN357" s="808"/>
      <c r="AO357" s="795"/>
      <c r="AP357" s="811"/>
      <c r="AQ357" s="811"/>
      <c r="AR357" s="811"/>
      <c r="AS357" s="811"/>
      <c r="AT357" s="811"/>
      <c r="AU357" s="779"/>
      <c r="AV357" s="811"/>
      <c r="AW357" s="811"/>
      <c r="AX357" s="811"/>
      <c r="AY357" s="811"/>
      <c r="AZ357" s="811"/>
      <c r="BA357" s="811"/>
      <c r="BB357" s="811"/>
      <c r="BC357" s="811"/>
      <c r="BD357" s="811"/>
      <c r="BE357" s="811"/>
      <c r="BF357" s="811"/>
      <c r="BG357" s="811"/>
      <c r="BH357" s="811"/>
      <c r="BI357" s="811"/>
      <c r="BJ357" s="811"/>
      <c r="BK357" s="811"/>
      <c r="BL357" s="811"/>
      <c r="BM357" s="811"/>
    </row>
    <row r="358" spans="1:65" s="157" customFormat="1" ht="5.25" customHeight="1" x14ac:dyDescent="0.25">
      <c r="A358" s="779"/>
      <c r="B358" s="779"/>
      <c r="C358" s="779"/>
      <c r="D358" s="779"/>
      <c r="E358" s="779"/>
      <c r="F358" s="779"/>
      <c r="G358" s="779"/>
      <c r="H358" s="779"/>
      <c r="I358" s="779"/>
      <c r="J358" s="779"/>
      <c r="K358" s="779"/>
      <c r="L358" s="779"/>
      <c r="M358" s="779"/>
      <c r="N358" s="810"/>
      <c r="O358" s="779"/>
      <c r="P358" s="785"/>
      <c r="Q358" s="788"/>
      <c r="R358" s="155" t="s">
        <v>946</v>
      </c>
      <c r="S358" s="154"/>
      <c r="T358" s="154"/>
      <c r="U358" s="782"/>
      <c r="V358" s="781"/>
      <c r="W358" s="808"/>
      <c r="X358" s="795"/>
      <c r="Y358" s="807"/>
      <c r="Z358" s="806"/>
      <c r="AA358" s="800"/>
      <c r="AB358" s="806"/>
      <c r="AC358" s="803"/>
      <c r="AD358" s="807"/>
      <c r="AE358" s="797"/>
      <c r="AF358" s="806"/>
      <c r="AG358" s="806"/>
      <c r="AH358" s="781"/>
      <c r="AI358" s="792"/>
      <c r="AJ358" s="792"/>
      <c r="AK358" s="156"/>
      <c r="AL358" s="782"/>
      <c r="AM358" s="781"/>
      <c r="AN358" s="808"/>
      <c r="AO358" s="795"/>
      <c r="AP358" s="811"/>
      <c r="AQ358" s="811"/>
      <c r="AR358" s="811"/>
      <c r="AS358" s="811"/>
      <c r="AT358" s="811"/>
      <c r="AU358" s="779"/>
      <c r="AV358" s="811"/>
      <c r="AW358" s="811"/>
      <c r="AX358" s="811"/>
      <c r="AY358" s="811"/>
      <c r="AZ358" s="811"/>
      <c r="BA358" s="811"/>
      <c r="BB358" s="811"/>
      <c r="BC358" s="811"/>
      <c r="BD358" s="811"/>
      <c r="BE358" s="811"/>
      <c r="BF358" s="811"/>
      <c r="BG358" s="811"/>
      <c r="BH358" s="811"/>
      <c r="BI358" s="811"/>
      <c r="BJ358" s="811"/>
      <c r="BK358" s="811"/>
      <c r="BL358" s="811"/>
      <c r="BM358" s="811"/>
    </row>
    <row r="359" spans="1:65" s="157" customFormat="1" ht="5.25" customHeight="1" x14ac:dyDescent="0.25">
      <c r="A359" s="779"/>
      <c r="B359" s="779"/>
      <c r="C359" s="779"/>
      <c r="D359" s="779"/>
      <c r="E359" s="779"/>
      <c r="F359" s="779"/>
      <c r="G359" s="779"/>
      <c r="H359" s="779"/>
      <c r="I359" s="779"/>
      <c r="J359" s="779"/>
      <c r="K359" s="779"/>
      <c r="L359" s="779"/>
      <c r="M359" s="779"/>
      <c r="N359" s="810"/>
      <c r="O359" s="779"/>
      <c r="P359" s="785"/>
      <c r="Q359" s="788"/>
      <c r="R359" s="155" t="s">
        <v>947</v>
      </c>
      <c r="S359" s="154"/>
      <c r="T359" s="154"/>
      <c r="U359" s="782"/>
      <c r="V359" s="781"/>
      <c r="W359" s="808"/>
      <c r="X359" s="795"/>
      <c r="Y359" s="807"/>
      <c r="Z359" s="806"/>
      <c r="AA359" s="800"/>
      <c r="AB359" s="806"/>
      <c r="AC359" s="803"/>
      <c r="AD359" s="807"/>
      <c r="AE359" s="797"/>
      <c r="AF359" s="806"/>
      <c r="AG359" s="806"/>
      <c r="AH359" s="781"/>
      <c r="AI359" s="792"/>
      <c r="AJ359" s="792"/>
      <c r="AK359" s="156"/>
      <c r="AL359" s="782"/>
      <c r="AM359" s="781"/>
      <c r="AN359" s="808"/>
      <c r="AO359" s="795"/>
      <c r="AP359" s="811"/>
      <c r="AQ359" s="811"/>
      <c r="AR359" s="811"/>
      <c r="AS359" s="811"/>
      <c r="AT359" s="811"/>
      <c r="AU359" s="779"/>
      <c r="AV359" s="811"/>
      <c r="AW359" s="811"/>
      <c r="AX359" s="811"/>
      <c r="AY359" s="811"/>
      <c r="AZ359" s="811"/>
      <c r="BA359" s="811"/>
      <c r="BB359" s="811"/>
      <c r="BC359" s="811"/>
      <c r="BD359" s="811"/>
      <c r="BE359" s="811"/>
      <c r="BF359" s="811"/>
      <c r="BG359" s="811"/>
      <c r="BH359" s="811"/>
      <c r="BI359" s="811"/>
      <c r="BJ359" s="811"/>
      <c r="BK359" s="811"/>
      <c r="BL359" s="811"/>
      <c r="BM359" s="811"/>
    </row>
    <row r="360" spans="1:65" s="157" customFormat="1" ht="5.25" customHeight="1" x14ac:dyDescent="0.25">
      <c r="A360" s="779"/>
      <c r="B360" s="779"/>
      <c r="C360" s="779"/>
      <c r="D360" s="779"/>
      <c r="E360" s="779"/>
      <c r="F360" s="779"/>
      <c r="G360" s="779"/>
      <c r="H360" s="779"/>
      <c r="I360" s="779"/>
      <c r="J360" s="779"/>
      <c r="K360" s="779"/>
      <c r="L360" s="779"/>
      <c r="M360" s="779"/>
      <c r="N360" s="810"/>
      <c r="O360" s="779"/>
      <c r="P360" s="785"/>
      <c r="Q360" s="788"/>
      <c r="R360" s="155" t="s">
        <v>948</v>
      </c>
      <c r="S360" s="154"/>
      <c r="T360" s="154"/>
      <c r="U360" s="782"/>
      <c r="V360" s="781"/>
      <c r="W360" s="808"/>
      <c r="X360" s="795"/>
      <c r="Y360" s="807"/>
      <c r="Z360" s="806"/>
      <c r="AA360" s="800"/>
      <c r="AB360" s="806"/>
      <c r="AC360" s="803"/>
      <c r="AD360" s="807"/>
      <c r="AE360" s="797"/>
      <c r="AF360" s="806"/>
      <c r="AG360" s="806"/>
      <c r="AH360" s="781"/>
      <c r="AI360" s="792"/>
      <c r="AJ360" s="792"/>
      <c r="AK360" s="156"/>
      <c r="AL360" s="782"/>
      <c r="AM360" s="781"/>
      <c r="AN360" s="808"/>
      <c r="AO360" s="795"/>
      <c r="AP360" s="811"/>
      <c r="AQ360" s="811"/>
      <c r="AR360" s="811"/>
      <c r="AS360" s="811"/>
      <c r="AT360" s="811"/>
      <c r="AU360" s="779"/>
      <c r="AV360" s="811"/>
      <c r="AW360" s="811"/>
      <c r="AX360" s="811"/>
      <c r="AY360" s="811"/>
      <c r="AZ360" s="811"/>
      <c r="BA360" s="811"/>
      <c r="BB360" s="811"/>
      <c r="BC360" s="811"/>
      <c r="BD360" s="811"/>
      <c r="BE360" s="811"/>
      <c r="BF360" s="811"/>
      <c r="BG360" s="811"/>
      <c r="BH360" s="811"/>
      <c r="BI360" s="811"/>
      <c r="BJ360" s="811"/>
      <c r="BK360" s="811"/>
      <c r="BL360" s="811"/>
      <c r="BM360" s="811"/>
    </row>
    <row r="361" spans="1:65" s="157" customFormat="1" ht="5.25" customHeight="1" x14ac:dyDescent="0.25">
      <c r="A361" s="779"/>
      <c r="B361" s="779"/>
      <c r="C361" s="779"/>
      <c r="D361" s="779"/>
      <c r="E361" s="779"/>
      <c r="F361" s="779"/>
      <c r="G361" s="779"/>
      <c r="H361" s="779"/>
      <c r="I361" s="779"/>
      <c r="J361" s="779"/>
      <c r="K361" s="779"/>
      <c r="L361" s="779"/>
      <c r="M361" s="779"/>
      <c r="N361" s="810"/>
      <c r="O361" s="779"/>
      <c r="P361" s="785"/>
      <c r="Q361" s="788"/>
      <c r="R361" s="155" t="s">
        <v>1105</v>
      </c>
      <c r="S361" s="154"/>
      <c r="T361" s="154"/>
      <c r="U361" s="782"/>
      <c r="V361" s="781"/>
      <c r="W361" s="808"/>
      <c r="X361" s="795"/>
      <c r="Y361" s="807"/>
      <c r="Z361" s="806"/>
      <c r="AA361" s="800"/>
      <c r="AB361" s="806"/>
      <c r="AC361" s="803"/>
      <c r="AD361" s="807"/>
      <c r="AE361" s="797"/>
      <c r="AF361" s="806"/>
      <c r="AG361" s="806"/>
      <c r="AH361" s="781"/>
      <c r="AI361" s="792"/>
      <c r="AJ361" s="792"/>
      <c r="AK361" s="156"/>
      <c r="AL361" s="782"/>
      <c r="AM361" s="781"/>
      <c r="AN361" s="808"/>
      <c r="AO361" s="795"/>
      <c r="AP361" s="811"/>
      <c r="AQ361" s="811"/>
      <c r="AR361" s="811"/>
      <c r="AS361" s="811"/>
      <c r="AT361" s="811"/>
      <c r="AU361" s="779"/>
      <c r="AV361" s="811"/>
      <c r="AW361" s="811"/>
      <c r="AX361" s="811"/>
      <c r="AY361" s="811"/>
      <c r="AZ361" s="811"/>
      <c r="BA361" s="811"/>
      <c r="BB361" s="811"/>
      <c r="BC361" s="811"/>
      <c r="BD361" s="811"/>
      <c r="BE361" s="811"/>
      <c r="BF361" s="811"/>
      <c r="BG361" s="811"/>
      <c r="BH361" s="811"/>
      <c r="BI361" s="811"/>
      <c r="BJ361" s="811"/>
      <c r="BK361" s="811"/>
      <c r="BL361" s="811"/>
      <c r="BM361" s="811"/>
    </row>
    <row r="362" spans="1:65" s="157" customFormat="1" ht="5.25" customHeight="1" x14ac:dyDescent="0.25">
      <c r="A362" s="779"/>
      <c r="B362" s="779"/>
      <c r="C362" s="779"/>
      <c r="D362" s="779"/>
      <c r="E362" s="779"/>
      <c r="F362" s="779"/>
      <c r="G362" s="779"/>
      <c r="H362" s="779"/>
      <c r="I362" s="779"/>
      <c r="J362" s="779"/>
      <c r="K362" s="779"/>
      <c r="L362" s="779"/>
      <c r="M362" s="779"/>
      <c r="N362" s="810"/>
      <c r="O362" s="779"/>
      <c r="P362" s="785"/>
      <c r="Q362" s="788"/>
      <c r="R362" s="155" t="s">
        <v>1101</v>
      </c>
      <c r="S362" s="154"/>
      <c r="T362" s="154"/>
      <c r="U362" s="782"/>
      <c r="V362" s="781"/>
      <c r="W362" s="808"/>
      <c r="X362" s="795"/>
      <c r="Y362" s="807"/>
      <c r="Z362" s="806"/>
      <c r="AA362" s="800"/>
      <c r="AB362" s="806"/>
      <c r="AC362" s="803"/>
      <c r="AD362" s="807"/>
      <c r="AE362" s="797"/>
      <c r="AF362" s="806"/>
      <c r="AG362" s="806"/>
      <c r="AH362" s="781"/>
      <c r="AI362" s="792"/>
      <c r="AJ362" s="792"/>
      <c r="AK362" s="156"/>
      <c r="AL362" s="782"/>
      <c r="AM362" s="781"/>
      <c r="AN362" s="808"/>
      <c r="AO362" s="795"/>
      <c r="AP362" s="811"/>
      <c r="AQ362" s="811"/>
      <c r="AR362" s="811"/>
      <c r="AS362" s="811"/>
      <c r="AT362" s="811"/>
      <c r="AU362" s="779"/>
      <c r="AV362" s="811"/>
      <c r="AW362" s="811"/>
      <c r="AX362" s="811"/>
      <c r="AY362" s="811"/>
      <c r="AZ362" s="811"/>
      <c r="BA362" s="811"/>
      <c r="BB362" s="811"/>
      <c r="BC362" s="811"/>
      <c r="BD362" s="811"/>
      <c r="BE362" s="811"/>
      <c r="BF362" s="811"/>
      <c r="BG362" s="811"/>
      <c r="BH362" s="811"/>
      <c r="BI362" s="811"/>
      <c r="BJ362" s="811"/>
      <c r="BK362" s="811"/>
      <c r="BL362" s="811"/>
      <c r="BM362" s="811"/>
    </row>
    <row r="363" spans="1:65" s="157" customFormat="1" ht="5.25" customHeight="1" x14ac:dyDescent="0.25">
      <c r="A363" s="779"/>
      <c r="B363" s="779"/>
      <c r="C363" s="779"/>
      <c r="D363" s="779"/>
      <c r="E363" s="779"/>
      <c r="F363" s="779"/>
      <c r="G363" s="779"/>
      <c r="H363" s="779"/>
      <c r="I363" s="779"/>
      <c r="J363" s="779"/>
      <c r="K363" s="779"/>
      <c r="L363" s="779"/>
      <c r="M363" s="779"/>
      <c r="N363" s="810"/>
      <c r="O363" s="779"/>
      <c r="P363" s="785"/>
      <c r="Q363" s="788"/>
      <c r="R363" s="155" t="s">
        <v>951</v>
      </c>
      <c r="S363" s="154"/>
      <c r="T363" s="154"/>
      <c r="U363" s="782"/>
      <c r="V363" s="781"/>
      <c r="W363" s="808"/>
      <c r="X363" s="795"/>
      <c r="Y363" s="807"/>
      <c r="Z363" s="806"/>
      <c r="AA363" s="800"/>
      <c r="AB363" s="806"/>
      <c r="AC363" s="803"/>
      <c r="AD363" s="807"/>
      <c r="AE363" s="797"/>
      <c r="AF363" s="806"/>
      <c r="AG363" s="806"/>
      <c r="AH363" s="781"/>
      <c r="AI363" s="792"/>
      <c r="AJ363" s="792"/>
      <c r="AK363" s="156"/>
      <c r="AL363" s="782"/>
      <c r="AM363" s="781"/>
      <c r="AN363" s="808"/>
      <c r="AO363" s="795"/>
      <c r="AP363" s="811"/>
      <c r="AQ363" s="811"/>
      <c r="AR363" s="811"/>
      <c r="AS363" s="811"/>
      <c r="AT363" s="811"/>
      <c r="AU363" s="779"/>
      <c r="AV363" s="811"/>
      <c r="AW363" s="811"/>
      <c r="AX363" s="811"/>
      <c r="AY363" s="811"/>
      <c r="AZ363" s="811"/>
      <c r="BA363" s="811"/>
      <c r="BB363" s="811"/>
      <c r="BC363" s="811"/>
      <c r="BD363" s="811"/>
      <c r="BE363" s="811"/>
      <c r="BF363" s="811"/>
      <c r="BG363" s="811"/>
      <c r="BH363" s="811"/>
      <c r="BI363" s="811"/>
      <c r="BJ363" s="811"/>
      <c r="BK363" s="811"/>
      <c r="BL363" s="811"/>
      <c r="BM363" s="811"/>
    </row>
    <row r="364" spans="1:65" s="157" customFormat="1" ht="5.25" customHeight="1" x14ac:dyDescent="0.25">
      <c r="A364" s="779"/>
      <c r="B364" s="779"/>
      <c r="C364" s="779"/>
      <c r="D364" s="779"/>
      <c r="E364" s="779"/>
      <c r="F364" s="779"/>
      <c r="G364" s="779"/>
      <c r="H364" s="779"/>
      <c r="I364" s="779"/>
      <c r="J364" s="779"/>
      <c r="K364" s="779"/>
      <c r="L364" s="779"/>
      <c r="M364" s="779"/>
      <c r="N364" s="810"/>
      <c r="O364" s="779"/>
      <c r="P364" s="785"/>
      <c r="Q364" s="788"/>
      <c r="R364" s="155" t="s">
        <v>952</v>
      </c>
      <c r="S364" s="154"/>
      <c r="T364" s="154"/>
      <c r="U364" s="782"/>
      <c r="V364" s="781"/>
      <c r="W364" s="808"/>
      <c r="X364" s="795"/>
      <c r="Y364" s="807"/>
      <c r="Z364" s="806"/>
      <c r="AA364" s="800"/>
      <c r="AB364" s="806"/>
      <c r="AC364" s="803"/>
      <c r="AD364" s="807"/>
      <c r="AE364" s="797"/>
      <c r="AF364" s="806"/>
      <c r="AG364" s="806"/>
      <c r="AH364" s="781"/>
      <c r="AI364" s="792"/>
      <c r="AJ364" s="792"/>
      <c r="AK364" s="156"/>
      <c r="AL364" s="782"/>
      <c r="AM364" s="781"/>
      <c r="AN364" s="808"/>
      <c r="AO364" s="795"/>
      <c r="AP364" s="811"/>
      <c r="AQ364" s="811"/>
      <c r="AR364" s="811"/>
      <c r="AS364" s="811"/>
      <c r="AT364" s="811"/>
      <c r="AU364" s="779"/>
      <c r="AV364" s="811"/>
      <c r="AW364" s="811"/>
      <c r="AX364" s="811"/>
      <c r="AY364" s="811"/>
      <c r="AZ364" s="811"/>
      <c r="BA364" s="811"/>
      <c r="BB364" s="811"/>
      <c r="BC364" s="811"/>
      <c r="BD364" s="811"/>
      <c r="BE364" s="811"/>
      <c r="BF364" s="811"/>
      <c r="BG364" s="811"/>
      <c r="BH364" s="811"/>
      <c r="BI364" s="811"/>
      <c r="BJ364" s="811"/>
      <c r="BK364" s="811"/>
      <c r="BL364" s="811"/>
      <c r="BM364" s="811"/>
    </row>
    <row r="365" spans="1:65" s="157" customFormat="1" ht="5.25" customHeight="1" x14ac:dyDescent="0.25">
      <c r="A365" s="779"/>
      <c r="B365" s="779"/>
      <c r="C365" s="779"/>
      <c r="D365" s="779"/>
      <c r="E365" s="779"/>
      <c r="F365" s="779"/>
      <c r="G365" s="779"/>
      <c r="H365" s="779"/>
      <c r="I365" s="779"/>
      <c r="J365" s="779"/>
      <c r="K365" s="779"/>
      <c r="L365" s="779"/>
      <c r="M365" s="779"/>
      <c r="N365" s="810"/>
      <c r="O365" s="779"/>
      <c r="P365" s="785"/>
      <c r="Q365" s="788"/>
      <c r="R365" s="155" t="s">
        <v>953</v>
      </c>
      <c r="S365" s="154"/>
      <c r="T365" s="154"/>
      <c r="U365" s="782"/>
      <c r="V365" s="781"/>
      <c r="W365" s="808"/>
      <c r="X365" s="795"/>
      <c r="Y365" s="807"/>
      <c r="Z365" s="806"/>
      <c r="AA365" s="800"/>
      <c r="AB365" s="806"/>
      <c r="AC365" s="803"/>
      <c r="AD365" s="807"/>
      <c r="AE365" s="797"/>
      <c r="AF365" s="806"/>
      <c r="AG365" s="806"/>
      <c r="AH365" s="781"/>
      <c r="AI365" s="792"/>
      <c r="AJ365" s="792"/>
      <c r="AK365" s="156"/>
      <c r="AL365" s="782"/>
      <c r="AM365" s="781"/>
      <c r="AN365" s="808"/>
      <c r="AO365" s="795"/>
      <c r="AP365" s="811"/>
      <c r="AQ365" s="811"/>
      <c r="AR365" s="811"/>
      <c r="AS365" s="811"/>
      <c r="AT365" s="811"/>
      <c r="AU365" s="779"/>
      <c r="AV365" s="811"/>
      <c r="AW365" s="811"/>
      <c r="AX365" s="811"/>
      <c r="AY365" s="811"/>
      <c r="AZ365" s="811"/>
      <c r="BA365" s="811"/>
      <c r="BB365" s="811"/>
      <c r="BC365" s="811"/>
      <c r="BD365" s="811"/>
      <c r="BE365" s="811"/>
      <c r="BF365" s="811"/>
      <c r="BG365" s="811"/>
      <c r="BH365" s="811"/>
      <c r="BI365" s="811"/>
      <c r="BJ365" s="811"/>
      <c r="BK365" s="811"/>
      <c r="BL365" s="811"/>
      <c r="BM365" s="811"/>
    </row>
    <row r="366" spans="1:65" s="157" customFormat="1" ht="5.25" customHeight="1" x14ac:dyDescent="0.25">
      <c r="A366" s="779"/>
      <c r="B366" s="779"/>
      <c r="C366" s="779"/>
      <c r="D366" s="779"/>
      <c r="E366" s="779"/>
      <c r="F366" s="779"/>
      <c r="G366" s="779"/>
      <c r="H366" s="779"/>
      <c r="I366" s="779"/>
      <c r="J366" s="779"/>
      <c r="K366" s="779"/>
      <c r="L366" s="779"/>
      <c r="M366" s="779"/>
      <c r="N366" s="810"/>
      <c r="O366" s="779"/>
      <c r="P366" s="786"/>
      <c r="Q366" s="789"/>
      <c r="R366" s="158" t="s">
        <v>954</v>
      </c>
      <c r="S366" s="154">
        <f>COUNTA(S347:S365)</f>
        <v>0</v>
      </c>
      <c r="T366" s="154">
        <f>COUNTA(T347:T365)</f>
        <v>0</v>
      </c>
      <c r="U366" s="782"/>
      <c r="V366" s="781"/>
      <c r="W366" s="808"/>
      <c r="X366" s="795"/>
      <c r="Y366" s="807"/>
      <c r="Z366" s="806"/>
      <c r="AA366" s="801"/>
      <c r="AB366" s="806"/>
      <c r="AC366" s="804"/>
      <c r="AD366" s="807"/>
      <c r="AE366" s="797"/>
      <c r="AF366" s="806"/>
      <c r="AG366" s="806"/>
      <c r="AH366" s="781"/>
      <c r="AI366" s="793"/>
      <c r="AJ366" s="793"/>
      <c r="AK366" s="159"/>
      <c r="AL366" s="782"/>
      <c r="AM366" s="781"/>
      <c r="AN366" s="808"/>
      <c r="AO366" s="795"/>
      <c r="AP366" s="811"/>
      <c r="AQ366" s="811"/>
      <c r="AR366" s="811"/>
      <c r="AS366" s="811"/>
      <c r="AT366" s="811"/>
      <c r="AU366" s="779"/>
      <c r="AV366" s="811"/>
      <c r="AW366" s="811"/>
      <c r="AX366" s="811"/>
      <c r="AY366" s="811"/>
      <c r="AZ366" s="811"/>
      <c r="BA366" s="811"/>
      <c r="BB366" s="811"/>
      <c r="BC366" s="811"/>
      <c r="BD366" s="811"/>
      <c r="BE366" s="811"/>
      <c r="BF366" s="811"/>
      <c r="BG366" s="811"/>
      <c r="BH366" s="811"/>
      <c r="BI366" s="811"/>
      <c r="BJ366" s="811"/>
      <c r="BK366" s="811"/>
      <c r="BL366" s="811"/>
      <c r="BM366" s="811"/>
    </row>
    <row r="367" spans="1:65" s="163" customFormat="1" ht="5.25" customHeight="1" x14ac:dyDescent="0.25">
      <c r="A367" s="779">
        <v>15</v>
      </c>
      <c r="B367" s="779" t="s">
        <v>18</v>
      </c>
      <c r="C367" s="779" t="s">
        <v>1134</v>
      </c>
      <c r="D367" s="779"/>
      <c r="E367" s="779"/>
      <c r="F367" s="779" t="s">
        <v>1135</v>
      </c>
      <c r="G367" s="779"/>
      <c r="H367" s="779"/>
      <c r="I367" s="779"/>
      <c r="J367" s="779"/>
      <c r="K367" s="779"/>
      <c r="L367" s="779"/>
      <c r="M367" s="779"/>
      <c r="N367" s="810"/>
      <c r="O367" s="779"/>
      <c r="P367" s="784" t="str">
        <f>IF(O367=0,"Defina la frecuencia",IF(O367="Se espera que el evento ocurra en la mayoria de las circunstancias
Mas de 1 vez en el año","Casi seguro",IF(O367="Es viable que el evento ocurra en la mayoria de las circunstancias.
Al menos 1 vez en el ultimo año","Probable",IF(O367="El Evento podrá ocurrir en algun momento.
Al menos 1 vez en los ultimos 2 años","Posible",IF(O367="El Evento podrá ocurrir en algun momento.
Al menos 1 vez en los ultimos 5 años","Improbable","Rara vez")))))</f>
        <v>Defina la frecuencia</v>
      </c>
      <c r="Q367" s="787">
        <f>IF(P367="Casi seguro",100%,IF(P367="Probable",80%,IF(P367="Posible",60%,IF(P367="Improbable",40%,IF(P367="Rara vez",20%,0)))))</f>
        <v>0</v>
      </c>
      <c r="R367" s="160" t="s">
        <v>904</v>
      </c>
      <c r="S367" s="161"/>
      <c r="T367" s="161"/>
      <c r="U367" s="782" t="str">
        <f>IF(S386&lt;=5,"Moderado",IF(S386&lt;=11,"Mayor","Catastrofico"))</f>
        <v>Moderado</v>
      </c>
      <c r="V367" s="781">
        <f>IF(U367=0,0,IF(U367="Moderado",60%,IF(U367="Mayor",80%,100%)))</f>
        <v>0.6</v>
      </c>
      <c r="W367" s="808" t="e">
        <v>#N/A</v>
      </c>
      <c r="X367" s="809"/>
      <c r="Y367" s="782" t="str">
        <f>IF(Z367="Preventivo","X",IF(Z367="Detectivo","X","X "))</f>
        <v xml:space="preserve">X </v>
      </c>
      <c r="Z367" s="797"/>
      <c r="AA367" s="799" t="str">
        <f>IF(Z367="","",IF(Z367="Preventivo",25%,15%))</f>
        <v/>
      </c>
      <c r="AB367" s="797"/>
      <c r="AC367" s="799">
        <f>IF(AB367="Automatico",25%,15%)</f>
        <v>0.15</v>
      </c>
      <c r="AD367" s="781" t="e">
        <f>AA367+AC367</f>
        <v>#VALUE!</v>
      </c>
      <c r="AE367" s="797"/>
      <c r="AF367" s="797"/>
      <c r="AG367" s="797"/>
      <c r="AH367" s="781" t="e">
        <f>Q367-(Q367*AD367)</f>
        <v>#VALUE!</v>
      </c>
      <c r="AI367" s="791" t="e">
        <f>IF(AJ367=0,"Defina la frecuencia",IF(AJ367=20%,"Rara vez",IF(AJ367=40%,"Improbable",IF(AJ367=60%,"Posible",IF(AJ367=80%,"Probable","Casi seguro")))))</f>
        <v>#VALUE!</v>
      </c>
      <c r="AJ367" s="791" t="e">
        <f>IF(AH374&lt;20%,20%,IF(AH374&lt;40%,40%,IF(AH374&lt;60%,60%,IF(AH374&lt;80%,80%,100%))))</f>
        <v>#VALUE!</v>
      </c>
      <c r="AK367" s="162" t="e">
        <f>VALUE(AJ367)</f>
        <v>#VALUE!</v>
      </c>
      <c r="AL367" s="782" t="str">
        <f>U367</f>
        <v>Moderado</v>
      </c>
      <c r="AM367" s="781">
        <f>V367</f>
        <v>0.6</v>
      </c>
      <c r="AN367" s="808" t="e">
        <v>#VALUE!</v>
      </c>
      <c r="AO367" s="795"/>
      <c r="AP367" s="779"/>
      <c r="AQ367" s="779"/>
      <c r="AR367" s="794"/>
      <c r="AS367" s="794"/>
      <c r="AT367" s="779"/>
      <c r="AU367" s="779"/>
      <c r="AV367" s="779"/>
      <c r="AW367" s="779"/>
      <c r="AX367" s="779"/>
      <c r="AY367" s="779"/>
      <c r="AZ367" s="779"/>
      <c r="BA367" s="805"/>
      <c r="BB367" s="779"/>
      <c r="BC367" s="779"/>
      <c r="BD367" s="779"/>
      <c r="BE367" s="779"/>
      <c r="BF367" s="779"/>
      <c r="BG367" s="805"/>
      <c r="BH367" s="779"/>
      <c r="BI367" s="779"/>
      <c r="BJ367" s="779"/>
      <c r="BK367" s="779"/>
      <c r="BL367" s="779"/>
      <c r="BM367" s="805"/>
    </row>
    <row r="368" spans="1:65" s="163" customFormat="1" ht="5.25" customHeight="1" x14ac:dyDescent="0.25">
      <c r="A368" s="779"/>
      <c r="B368" s="779"/>
      <c r="C368" s="779"/>
      <c r="D368" s="779"/>
      <c r="E368" s="779"/>
      <c r="F368" s="779"/>
      <c r="G368" s="779"/>
      <c r="H368" s="779"/>
      <c r="I368" s="779"/>
      <c r="J368" s="779"/>
      <c r="K368" s="779"/>
      <c r="L368" s="779"/>
      <c r="M368" s="779"/>
      <c r="N368" s="810"/>
      <c r="O368" s="779"/>
      <c r="P368" s="785"/>
      <c r="Q368" s="788"/>
      <c r="R368" s="160" t="s">
        <v>923</v>
      </c>
      <c r="S368" s="161"/>
      <c r="T368" s="161"/>
      <c r="U368" s="782"/>
      <c r="V368" s="781"/>
      <c r="W368" s="808"/>
      <c r="X368" s="809"/>
      <c r="Y368" s="782"/>
      <c r="Z368" s="806"/>
      <c r="AA368" s="800"/>
      <c r="AB368" s="806"/>
      <c r="AC368" s="800"/>
      <c r="AD368" s="807"/>
      <c r="AE368" s="806"/>
      <c r="AF368" s="806"/>
      <c r="AG368" s="806"/>
      <c r="AH368" s="781"/>
      <c r="AI368" s="792"/>
      <c r="AJ368" s="792"/>
      <c r="AK368" s="156"/>
      <c r="AL368" s="782"/>
      <c r="AM368" s="781"/>
      <c r="AN368" s="808"/>
      <c r="AO368" s="795"/>
      <c r="AP368" s="779"/>
      <c r="AQ368" s="811"/>
      <c r="AR368" s="811"/>
      <c r="AS368" s="811"/>
      <c r="AT368" s="811"/>
      <c r="AU368" s="779"/>
      <c r="AV368" s="779"/>
      <c r="AW368" s="779"/>
      <c r="AX368" s="779"/>
      <c r="AY368" s="811"/>
      <c r="AZ368" s="811"/>
      <c r="BA368" s="811"/>
      <c r="BB368" s="779"/>
      <c r="BC368" s="779"/>
      <c r="BD368" s="779"/>
      <c r="BE368" s="811"/>
      <c r="BF368" s="811"/>
      <c r="BG368" s="811"/>
      <c r="BH368" s="779"/>
      <c r="BI368" s="779"/>
      <c r="BJ368" s="779"/>
      <c r="BK368" s="811"/>
      <c r="BL368" s="811"/>
      <c r="BM368" s="811"/>
    </row>
    <row r="369" spans="1:65" s="163" customFormat="1" ht="5.25" customHeight="1" x14ac:dyDescent="0.25">
      <c r="A369" s="779"/>
      <c r="B369" s="779"/>
      <c r="C369" s="779"/>
      <c r="D369" s="779"/>
      <c r="E369" s="779"/>
      <c r="F369" s="779"/>
      <c r="G369" s="779"/>
      <c r="H369" s="779"/>
      <c r="I369" s="779"/>
      <c r="J369" s="779"/>
      <c r="K369" s="779"/>
      <c r="L369" s="779"/>
      <c r="M369" s="779"/>
      <c r="N369" s="810"/>
      <c r="O369" s="779"/>
      <c r="P369" s="785"/>
      <c r="Q369" s="788"/>
      <c r="R369" s="160" t="s">
        <v>924</v>
      </c>
      <c r="S369" s="161"/>
      <c r="T369" s="161"/>
      <c r="U369" s="782"/>
      <c r="V369" s="781"/>
      <c r="W369" s="808"/>
      <c r="X369" s="809"/>
      <c r="Y369" s="782"/>
      <c r="Z369" s="806"/>
      <c r="AA369" s="800"/>
      <c r="AB369" s="806"/>
      <c r="AC369" s="800"/>
      <c r="AD369" s="807"/>
      <c r="AE369" s="806"/>
      <c r="AF369" s="806"/>
      <c r="AG369" s="806"/>
      <c r="AH369" s="781"/>
      <c r="AI369" s="792"/>
      <c r="AJ369" s="792"/>
      <c r="AK369" s="156"/>
      <c r="AL369" s="782"/>
      <c r="AM369" s="781"/>
      <c r="AN369" s="808"/>
      <c r="AO369" s="795"/>
      <c r="AP369" s="779"/>
      <c r="AQ369" s="811"/>
      <c r="AR369" s="811"/>
      <c r="AS369" s="811"/>
      <c r="AT369" s="811"/>
      <c r="AU369" s="779"/>
      <c r="AV369" s="779"/>
      <c r="AW369" s="779"/>
      <c r="AX369" s="779"/>
      <c r="AY369" s="811"/>
      <c r="AZ369" s="811"/>
      <c r="BA369" s="811"/>
      <c r="BB369" s="779"/>
      <c r="BC369" s="779"/>
      <c r="BD369" s="779"/>
      <c r="BE369" s="811"/>
      <c r="BF369" s="811"/>
      <c r="BG369" s="811"/>
      <c r="BH369" s="779"/>
      <c r="BI369" s="779"/>
      <c r="BJ369" s="779"/>
      <c r="BK369" s="811"/>
      <c r="BL369" s="811"/>
      <c r="BM369" s="811"/>
    </row>
    <row r="370" spans="1:65" s="163" customFormat="1" ht="5.25" customHeight="1" x14ac:dyDescent="0.25">
      <c r="A370" s="779"/>
      <c r="B370" s="779"/>
      <c r="C370" s="779"/>
      <c r="D370" s="779"/>
      <c r="E370" s="779"/>
      <c r="F370" s="779"/>
      <c r="G370" s="779"/>
      <c r="H370" s="779"/>
      <c r="I370" s="779"/>
      <c r="J370" s="779"/>
      <c r="K370" s="779"/>
      <c r="L370" s="779"/>
      <c r="M370" s="779"/>
      <c r="N370" s="810"/>
      <c r="O370" s="779"/>
      <c r="P370" s="785"/>
      <c r="Q370" s="788"/>
      <c r="R370" s="160" t="s">
        <v>925</v>
      </c>
      <c r="S370" s="161"/>
      <c r="T370" s="161"/>
      <c r="U370" s="782"/>
      <c r="V370" s="781"/>
      <c r="W370" s="808"/>
      <c r="X370" s="809"/>
      <c r="Y370" s="782"/>
      <c r="Z370" s="806"/>
      <c r="AA370" s="800"/>
      <c r="AB370" s="806"/>
      <c r="AC370" s="800"/>
      <c r="AD370" s="807"/>
      <c r="AE370" s="806"/>
      <c r="AF370" s="806"/>
      <c r="AG370" s="806"/>
      <c r="AH370" s="781"/>
      <c r="AI370" s="792"/>
      <c r="AJ370" s="792"/>
      <c r="AK370" s="156"/>
      <c r="AL370" s="782"/>
      <c r="AM370" s="781"/>
      <c r="AN370" s="808"/>
      <c r="AO370" s="795"/>
      <c r="AP370" s="779"/>
      <c r="AQ370" s="811"/>
      <c r="AR370" s="811"/>
      <c r="AS370" s="811"/>
      <c r="AT370" s="811"/>
      <c r="AU370" s="779"/>
      <c r="AV370" s="779"/>
      <c r="AW370" s="779"/>
      <c r="AX370" s="779"/>
      <c r="AY370" s="811"/>
      <c r="AZ370" s="811"/>
      <c r="BA370" s="811"/>
      <c r="BB370" s="779"/>
      <c r="BC370" s="779"/>
      <c r="BD370" s="779"/>
      <c r="BE370" s="811"/>
      <c r="BF370" s="811"/>
      <c r="BG370" s="811"/>
      <c r="BH370" s="779"/>
      <c r="BI370" s="779"/>
      <c r="BJ370" s="779"/>
      <c r="BK370" s="811"/>
      <c r="BL370" s="811"/>
      <c r="BM370" s="811"/>
    </row>
    <row r="371" spans="1:65" s="163" customFormat="1" ht="5.25" customHeight="1" x14ac:dyDescent="0.25">
      <c r="A371" s="779"/>
      <c r="B371" s="779"/>
      <c r="C371" s="779"/>
      <c r="D371" s="779"/>
      <c r="E371" s="779"/>
      <c r="F371" s="779"/>
      <c r="G371" s="779"/>
      <c r="H371" s="779"/>
      <c r="I371" s="779"/>
      <c r="J371" s="779"/>
      <c r="K371" s="779"/>
      <c r="L371" s="779"/>
      <c r="M371" s="779"/>
      <c r="N371" s="810"/>
      <c r="O371" s="779"/>
      <c r="P371" s="785"/>
      <c r="Q371" s="788"/>
      <c r="R371" s="160" t="s">
        <v>926</v>
      </c>
      <c r="S371" s="161"/>
      <c r="T371" s="161"/>
      <c r="U371" s="782"/>
      <c r="V371" s="781"/>
      <c r="W371" s="808"/>
      <c r="X371" s="809"/>
      <c r="Y371" s="782"/>
      <c r="Z371" s="806"/>
      <c r="AA371" s="800"/>
      <c r="AB371" s="806"/>
      <c r="AC371" s="800"/>
      <c r="AD371" s="807"/>
      <c r="AE371" s="806"/>
      <c r="AF371" s="806"/>
      <c r="AG371" s="806"/>
      <c r="AH371" s="781"/>
      <c r="AI371" s="792"/>
      <c r="AJ371" s="792"/>
      <c r="AK371" s="156"/>
      <c r="AL371" s="782"/>
      <c r="AM371" s="781"/>
      <c r="AN371" s="808"/>
      <c r="AO371" s="795"/>
      <c r="AP371" s="779"/>
      <c r="AQ371" s="811"/>
      <c r="AR371" s="811"/>
      <c r="AS371" s="811"/>
      <c r="AT371" s="811"/>
      <c r="AU371" s="779"/>
      <c r="AV371" s="779"/>
      <c r="AW371" s="779"/>
      <c r="AX371" s="779"/>
      <c r="AY371" s="811"/>
      <c r="AZ371" s="811"/>
      <c r="BA371" s="811"/>
      <c r="BB371" s="779"/>
      <c r="BC371" s="779"/>
      <c r="BD371" s="779"/>
      <c r="BE371" s="811"/>
      <c r="BF371" s="811"/>
      <c r="BG371" s="811"/>
      <c r="BH371" s="779"/>
      <c r="BI371" s="779"/>
      <c r="BJ371" s="779"/>
      <c r="BK371" s="811"/>
      <c r="BL371" s="811"/>
      <c r="BM371" s="811"/>
    </row>
    <row r="372" spans="1:65" s="163" customFormat="1" ht="5.25" customHeight="1" x14ac:dyDescent="0.25">
      <c r="A372" s="779"/>
      <c r="B372" s="779"/>
      <c r="C372" s="779"/>
      <c r="D372" s="779"/>
      <c r="E372" s="779"/>
      <c r="F372" s="779"/>
      <c r="G372" s="779"/>
      <c r="H372" s="779"/>
      <c r="I372" s="779"/>
      <c r="J372" s="779"/>
      <c r="K372" s="779"/>
      <c r="L372" s="779"/>
      <c r="M372" s="779"/>
      <c r="N372" s="810"/>
      <c r="O372" s="779"/>
      <c r="P372" s="785"/>
      <c r="Q372" s="788"/>
      <c r="R372" s="160" t="s">
        <v>927</v>
      </c>
      <c r="S372" s="161"/>
      <c r="T372" s="161"/>
      <c r="U372" s="782"/>
      <c r="V372" s="781"/>
      <c r="W372" s="808"/>
      <c r="X372" s="809"/>
      <c r="Y372" s="782"/>
      <c r="Z372" s="806"/>
      <c r="AA372" s="800"/>
      <c r="AB372" s="806"/>
      <c r="AC372" s="800"/>
      <c r="AD372" s="807"/>
      <c r="AE372" s="806"/>
      <c r="AF372" s="806"/>
      <c r="AG372" s="806"/>
      <c r="AH372" s="781"/>
      <c r="AI372" s="792"/>
      <c r="AJ372" s="792"/>
      <c r="AK372" s="156"/>
      <c r="AL372" s="782"/>
      <c r="AM372" s="781"/>
      <c r="AN372" s="808"/>
      <c r="AO372" s="795"/>
      <c r="AP372" s="779"/>
      <c r="AQ372" s="811"/>
      <c r="AR372" s="811"/>
      <c r="AS372" s="811"/>
      <c r="AT372" s="811"/>
      <c r="AU372" s="779"/>
      <c r="AV372" s="779"/>
      <c r="AW372" s="779"/>
      <c r="AX372" s="779"/>
      <c r="AY372" s="811"/>
      <c r="AZ372" s="811"/>
      <c r="BA372" s="811"/>
      <c r="BB372" s="779"/>
      <c r="BC372" s="779"/>
      <c r="BD372" s="779"/>
      <c r="BE372" s="811"/>
      <c r="BF372" s="811"/>
      <c r="BG372" s="811"/>
      <c r="BH372" s="779"/>
      <c r="BI372" s="779"/>
      <c r="BJ372" s="779"/>
      <c r="BK372" s="811"/>
      <c r="BL372" s="811"/>
      <c r="BM372" s="811"/>
    </row>
    <row r="373" spans="1:65" s="163" customFormat="1" ht="5.25" customHeight="1" x14ac:dyDescent="0.25">
      <c r="A373" s="779"/>
      <c r="B373" s="779"/>
      <c r="C373" s="779"/>
      <c r="D373" s="779"/>
      <c r="E373" s="779"/>
      <c r="F373" s="779"/>
      <c r="G373" s="779"/>
      <c r="H373" s="779"/>
      <c r="I373" s="779"/>
      <c r="J373" s="779"/>
      <c r="K373" s="779"/>
      <c r="L373" s="779"/>
      <c r="M373" s="779"/>
      <c r="N373" s="810"/>
      <c r="O373" s="779"/>
      <c r="P373" s="785"/>
      <c r="Q373" s="788"/>
      <c r="R373" s="160" t="s">
        <v>928</v>
      </c>
      <c r="S373" s="161"/>
      <c r="T373" s="161"/>
      <c r="U373" s="782"/>
      <c r="V373" s="781"/>
      <c r="W373" s="808"/>
      <c r="X373" s="809"/>
      <c r="Y373" s="782"/>
      <c r="Z373" s="806"/>
      <c r="AA373" s="801"/>
      <c r="AB373" s="806"/>
      <c r="AC373" s="801"/>
      <c r="AD373" s="807"/>
      <c r="AE373" s="806"/>
      <c r="AF373" s="806"/>
      <c r="AG373" s="806"/>
      <c r="AH373" s="781"/>
      <c r="AI373" s="792"/>
      <c r="AJ373" s="792"/>
      <c r="AK373" s="156"/>
      <c r="AL373" s="782"/>
      <c r="AM373" s="781"/>
      <c r="AN373" s="808"/>
      <c r="AO373" s="795"/>
      <c r="AP373" s="779"/>
      <c r="AQ373" s="811"/>
      <c r="AR373" s="811"/>
      <c r="AS373" s="811"/>
      <c r="AT373" s="811"/>
      <c r="AU373" s="779"/>
      <c r="AV373" s="779"/>
      <c r="AW373" s="779"/>
      <c r="AX373" s="779"/>
      <c r="AY373" s="811"/>
      <c r="AZ373" s="811"/>
      <c r="BA373" s="811"/>
      <c r="BB373" s="779"/>
      <c r="BC373" s="779"/>
      <c r="BD373" s="779"/>
      <c r="BE373" s="811"/>
      <c r="BF373" s="811"/>
      <c r="BG373" s="811"/>
      <c r="BH373" s="779"/>
      <c r="BI373" s="779"/>
      <c r="BJ373" s="779"/>
      <c r="BK373" s="811"/>
      <c r="BL373" s="811"/>
      <c r="BM373" s="811"/>
    </row>
    <row r="374" spans="1:65" s="163" customFormat="1" ht="5.25" customHeight="1" x14ac:dyDescent="0.25">
      <c r="A374" s="779"/>
      <c r="B374" s="779"/>
      <c r="C374" s="779"/>
      <c r="D374" s="779"/>
      <c r="E374" s="779"/>
      <c r="F374" s="779"/>
      <c r="G374" s="779"/>
      <c r="H374" s="779"/>
      <c r="I374" s="779"/>
      <c r="J374" s="779"/>
      <c r="K374" s="779"/>
      <c r="L374" s="779"/>
      <c r="M374" s="779"/>
      <c r="N374" s="810"/>
      <c r="O374" s="779"/>
      <c r="P374" s="785"/>
      <c r="Q374" s="788"/>
      <c r="R374" s="160" t="s">
        <v>929</v>
      </c>
      <c r="S374" s="161"/>
      <c r="T374" s="161"/>
      <c r="U374" s="782"/>
      <c r="V374" s="781"/>
      <c r="W374" s="808"/>
      <c r="X374" s="809"/>
      <c r="Y374" s="782" t="str">
        <f>IF(Z374="Preventivo","X",IF(Z367="Detectivo","X","X "))</f>
        <v xml:space="preserve">X </v>
      </c>
      <c r="Z374" s="797" t="s">
        <v>1017</v>
      </c>
      <c r="AA374" s="799">
        <f>IF(Z374="","",IF(Z374="Preventivo",25%,15%))</f>
        <v>0.15</v>
      </c>
      <c r="AB374" s="797" t="s">
        <v>12</v>
      </c>
      <c r="AC374" s="802">
        <f>IF(AB374="Automatico",25%,15%)</f>
        <v>0.15</v>
      </c>
      <c r="AD374" s="781">
        <f>AA374+AC374</f>
        <v>0.3</v>
      </c>
      <c r="AE374" s="797"/>
      <c r="AF374" s="797"/>
      <c r="AG374" s="797"/>
      <c r="AH374" s="781" t="e">
        <f>AH367-(AH367*AD374)</f>
        <v>#VALUE!</v>
      </c>
      <c r="AI374" s="792"/>
      <c r="AJ374" s="792"/>
      <c r="AK374" s="156"/>
      <c r="AL374" s="782"/>
      <c r="AM374" s="781"/>
      <c r="AN374" s="808"/>
      <c r="AO374" s="795"/>
      <c r="AP374" s="779"/>
      <c r="AQ374" s="779"/>
      <c r="AR374" s="794"/>
      <c r="AS374" s="794"/>
      <c r="AT374" s="779"/>
      <c r="AU374" s="779"/>
      <c r="AV374" s="779"/>
      <c r="AW374" s="779"/>
      <c r="AX374" s="779"/>
      <c r="AY374" s="779"/>
      <c r="AZ374" s="779"/>
      <c r="BA374" s="805"/>
      <c r="BB374" s="779"/>
      <c r="BC374" s="779"/>
      <c r="BD374" s="779"/>
      <c r="BE374" s="779"/>
      <c r="BF374" s="779"/>
      <c r="BG374" s="805"/>
      <c r="BH374" s="779"/>
      <c r="BI374" s="779"/>
      <c r="BJ374" s="779"/>
      <c r="BK374" s="779"/>
      <c r="BL374" s="779"/>
      <c r="BM374" s="805"/>
    </row>
    <row r="375" spans="1:65" s="163" customFormat="1" ht="5.25" customHeight="1" x14ac:dyDescent="0.25">
      <c r="A375" s="779"/>
      <c r="B375" s="779"/>
      <c r="C375" s="779"/>
      <c r="D375" s="779"/>
      <c r="E375" s="779"/>
      <c r="F375" s="779"/>
      <c r="G375" s="779"/>
      <c r="H375" s="779"/>
      <c r="I375" s="779"/>
      <c r="J375" s="779"/>
      <c r="K375" s="779"/>
      <c r="L375" s="779"/>
      <c r="M375" s="779"/>
      <c r="N375" s="810"/>
      <c r="O375" s="779"/>
      <c r="P375" s="785"/>
      <c r="Q375" s="788"/>
      <c r="R375" s="160" t="s">
        <v>942</v>
      </c>
      <c r="S375" s="161"/>
      <c r="T375" s="161"/>
      <c r="U375" s="782"/>
      <c r="V375" s="781"/>
      <c r="W375" s="808"/>
      <c r="X375" s="809"/>
      <c r="Y375" s="807"/>
      <c r="Z375" s="806"/>
      <c r="AA375" s="800"/>
      <c r="AB375" s="806"/>
      <c r="AC375" s="803"/>
      <c r="AD375" s="807"/>
      <c r="AE375" s="797"/>
      <c r="AF375" s="806"/>
      <c r="AG375" s="806"/>
      <c r="AH375" s="781"/>
      <c r="AI375" s="792"/>
      <c r="AJ375" s="792"/>
      <c r="AK375" s="156"/>
      <c r="AL375" s="782"/>
      <c r="AM375" s="781"/>
      <c r="AN375" s="808"/>
      <c r="AO375" s="795"/>
      <c r="AP375" s="811"/>
      <c r="AQ375" s="811"/>
      <c r="AR375" s="811"/>
      <c r="AS375" s="811"/>
      <c r="AT375" s="811"/>
      <c r="AU375" s="779"/>
      <c r="AV375" s="811"/>
      <c r="AW375" s="811"/>
      <c r="AX375" s="811"/>
      <c r="AY375" s="811"/>
      <c r="AZ375" s="811"/>
      <c r="BA375" s="811"/>
      <c r="BB375" s="811"/>
      <c r="BC375" s="811"/>
      <c r="BD375" s="811"/>
      <c r="BE375" s="811"/>
      <c r="BF375" s="811"/>
      <c r="BG375" s="811"/>
      <c r="BH375" s="811"/>
      <c r="BI375" s="811"/>
      <c r="BJ375" s="811"/>
      <c r="BK375" s="811"/>
      <c r="BL375" s="811"/>
      <c r="BM375" s="811"/>
    </row>
    <row r="376" spans="1:65" s="163" customFormat="1" ht="5.25" customHeight="1" x14ac:dyDescent="0.25">
      <c r="A376" s="779"/>
      <c r="B376" s="779"/>
      <c r="C376" s="779"/>
      <c r="D376" s="779"/>
      <c r="E376" s="779"/>
      <c r="F376" s="779"/>
      <c r="G376" s="779"/>
      <c r="H376" s="779"/>
      <c r="I376" s="779"/>
      <c r="J376" s="779"/>
      <c r="K376" s="779"/>
      <c r="L376" s="779"/>
      <c r="M376" s="779"/>
      <c r="N376" s="810"/>
      <c r="O376" s="779"/>
      <c r="P376" s="785"/>
      <c r="Q376" s="788"/>
      <c r="R376" s="160" t="s">
        <v>943</v>
      </c>
      <c r="S376" s="161"/>
      <c r="T376" s="161"/>
      <c r="U376" s="782"/>
      <c r="V376" s="781"/>
      <c r="W376" s="808"/>
      <c r="X376" s="809"/>
      <c r="Y376" s="807"/>
      <c r="Z376" s="806"/>
      <c r="AA376" s="800"/>
      <c r="AB376" s="806"/>
      <c r="AC376" s="803"/>
      <c r="AD376" s="807"/>
      <c r="AE376" s="797"/>
      <c r="AF376" s="806"/>
      <c r="AG376" s="806"/>
      <c r="AH376" s="781"/>
      <c r="AI376" s="792"/>
      <c r="AJ376" s="792"/>
      <c r="AK376" s="156"/>
      <c r="AL376" s="782"/>
      <c r="AM376" s="781"/>
      <c r="AN376" s="808"/>
      <c r="AO376" s="795"/>
      <c r="AP376" s="811"/>
      <c r="AQ376" s="811"/>
      <c r="AR376" s="811"/>
      <c r="AS376" s="811"/>
      <c r="AT376" s="811"/>
      <c r="AU376" s="779"/>
      <c r="AV376" s="811"/>
      <c r="AW376" s="811"/>
      <c r="AX376" s="811"/>
      <c r="AY376" s="811"/>
      <c r="AZ376" s="811"/>
      <c r="BA376" s="811"/>
      <c r="BB376" s="811"/>
      <c r="BC376" s="811"/>
      <c r="BD376" s="811"/>
      <c r="BE376" s="811"/>
      <c r="BF376" s="811"/>
      <c r="BG376" s="811"/>
      <c r="BH376" s="811"/>
      <c r="BI376" s="811"/>
      <c r="BJ376" s="811"/>
      <c r="BK376" s="811"/>
      <c r="BL376" s="811"/>
      <c r="BM376" s="811"/>
    </row>
    <row r="377" spans="1:65" s="163" customFormat="1" ht="5.25" customHeight="1" x14ac:dyDescent="0.25">
      <c r="A377" s="779"/>
      <c r="B377" s="779"/>
      <c r="C377" s="779"/>
      <c r="D377" s="779"/>
      <c r="E377" s="779"/>
      <c r="F377" s="779"/>
      <c r="G377" s="779"/>
      <c r="H377" s="779"/>
      <c r="I377" s="779"/>
      <c r="J377" s="779"/>
      <c r="K377" s="779"/>
      <c r="L377" s="779"/>
      <c r="M377" s="779"/>
      <c r="N377" s="810"/>
      <c r="O377" s="779"/>
      <c r="P377" s="785"/>
      <c r="Q377" s="788"/>
      <c r="R377" s="160" t="s">
        <v>945</v>
      </c>
      <c r="S377" s="161"/>
      <c r="T377" s="161"/>
      <c r="U377" s="782"/>
      <c r="V377" s="781"/>
      <c r="W377" s="808"/>
      <c r="X377" s="809"/>
      <c r="Y377" s="807"/>
      <c r="Z377" s="806"/>
      <c r="AA377" s="800"/>
      <c r="AB377" s="806"/>
      <c r="AC377" s="803"/>
      <c r="AD377" s="807"/>
      <c r="AE377" s="797"/>
      <c r="AF377" s="806"/>
      <c r="AG377" s="806"/>
      <c r="AH377" s="781"/>
      <c r="AI377" s="792"/>
      <c r="AJ377" s="792"/>
      <c r="AK377" s="156"/>
      <c r="AL377" s="782"/>
      <c r="AM377" s="781"/>
      <c r="AN377" s="808"/>
      <c r="AO377" s="795"/>
      <c r="AP377" s="811"/>
      <c r="AQ377" s="811"/>
      <c r="AR377" s="811"/>
      <c r="AS377" s="811"/>
      <c r="AT377" s="811"/>
      <c r="AU377" s="779"/>
      <c r="AV377" s="811"/>
      <c r="AW377" s="811"/>
      <c r="AX377" s="811"/>
      <c r="AY377" s="811"/>
      <c r="AZ377" s="811"/>
      <c r="BA377" s="811"/>
      <c r="BB377" s="811"/>
      <c r="BC377" s="811"/>
      <c r="BD377" s="811"/>
      <c r="BE377" s="811"/>
      <c r="BF377" s="811"/>
      <c r="BG377" s="811"/>
      <c r="BH377" s="811"/>
      <c r="BI377" s="811"/>
      <c r="BJ377" s="811"/>
      <c r="BK377" s="811"/>
      <c r="BL377" s="811"/>
      <c r="BM377" s="811"/>
    </row>
    <row r="378" spans="1:65" s="163" customFormat="1" ht="5.25" customHeight="1" x14ac:dyDescent="0.25">
      <c r="A378" s="779"/>
      <c r="B378" s="779"/>
      <c r="C378" s="779"/>
      <c r="D378" s="779"/>
      <c r="E378" s="779"/>
      <c r="F378" s="779"/>
      <c r="G378" s="779"/>
      <c r="H378" s="779"/>
      <c r="I378" s="779"/>
      <c r="J378" s="779"/>
      <c r="K378" s="779"/>
      <c r="L378" s="779"/>
      <c r="M378" s="779"/>
      <c r="N378" s="810"/>
      <c r="O378" s="779"/>
      <c r="P378" s="785"/>
      <c r="Q378" s="788"/>
      <c r="R378" s="160" t="s">
        <v>946</v>
      </c>
      <c r="S378" s="161"/>
      <c r="T378" s="161"/>
      <c r="U378" s="782"/>
      <c r="V378" s="781"/>
      <c r="W378" s="808"/>
      <c r="X378" s="809"/>
      <c r="Y378" s="807"/>
      <c r="Z378" s="806"/>
      <c r="AA378" s="800"/>
      <c r="AB378" s="806"/>
      <c r="AC378" s="803"/>
      <c r="AD378" s="807"/>
      <c r="AE378" s="797"/>
      <c r="AF378" s="806"/>
      <c r="AG378" s="806"/>
      <c r="AH378" s="781"/>
      <c r="AI378" s="792"/>
      <c r="AJ378" s="792"/>
      <c r="AK378" s="156"/>
      <c r="AL378" s="782"/>
      <c r="AM378" s="781"/>
      <c r="AN378" s="808"/>
      <c r="AO378" s="795"/>
      <c r="AP378" s="811"/>
      <c r="AQ378" s="811"/>
      <c r="AR378" s="811"/>
      <c r="AS378" s="811"/>
      <c r="AT378" s="811"/>
      <c r="AU378" s="779"/>
      <c r="AV378" s="811"/>
      <c r="AW378" s="811"/>
      <c r="AX378" s="811"/>
      <c r="AY378" s="811"/>
      <c r="AZ378" s="811"/>
      <c r="BA378" s="811"/>
      <c r="BB378" s="811"/>
      <c r="BC378" s="811"/>
      <c r="BD378" s="811"/>
      <c r="BE378" s="811"/>
      <c r="BF378" s="811"/>
      <c r="BG378" s="811"/>
      <c r="BH378" s="811"/>
      <c r="BI378" s="811"/>
      <c r="BJ378" s="811"/>
      <c r="BK378" s="811"/>
      <c r="BL378" s="811"/>
      <c r="BM378" s="811"/>
    </row>
    <row r="379" spans="1:65" s="163" customFormat="1" ht="5.25" customHeight="1" x14ac:dyDescent="0.25">
      <c r="A379" s="779"/>
      <c r="B379" s="779"/>
      <c r="C379" s="779"/>
      <c r="D379" s="779"/>
      <c r="E379" s="779"/>
      <c r="F379" s="779"/>
      <c r="G379" s="779"/>
      <c r="H379" s="779"/>
      <c r="I379" s="779"/>
      <c r="J379" s="779"/>
      <c r="K379" s="779"/>
      <c r="L379" s="779"/>
      <c r="M379" s="779"/>
      <c r="N379" s="810"/>
      <c r="O379" s="779"/>
      <c r="P379" s="785"/>
      <c r="Q379" s="788"/>
      <c r="R379" s="160" t="s">
        <v>947</v>
      </c>
      <c r="S379" s="161"/>
      <c r="T379" s="161"/>
      <c r="U379" s="782"/>
      <c r="V379" s="781"/>
      <c r="W379" s="808"/>
      <c r="X379" s="809"/>
      <c r="Y379" s="807"/>
      <c r="Z379" s="806"/>
      <c r="AA379" s="800"/>
      <c r="AB379" s="806"/>
      <c r="AC379" s="803"/>
      <c r="AD379" s="807"/>
      <c r="AE379" s="797"/>
      <c r="AF379" s="806"/>
      <c r="AG379" s="806"/>
      <c r="AH379" s="781"/>
      <c r="AI379" s="792"/>
      <c r="AJ379" s="792"/>
      <c r="AK379" s="156"/>
      <c r="AL379" s="782"/>
      <c r="AM379" s="781"/>
      <c r="AN379" s="808"/>
      <c r="AO379" s="795"/>
      <c r="AP379" s="811"/>
      <c r="AQ379" s="811"/>
      <c r="AR379" s="811"/>
      <c r="AS379" s="811"/>
      <c r="AT379" s="811"/>
      <c r="AU379" s="779"/>
      <c r="AV379" s="811"/>
      <c r="AW379" s="811"/>
      <c r="AX379" s="811"/>
      <c r="AY379" s="811"/>
      <c r="AZ379" s="811"/>
      <c r="BA379" s="811"/>
      <c r="BB379" s="811"/>
      <c r="BC379" s="811"/>
      <c r="BD379" s="811"/>
      <c r="BE379" s="811"/>
      <c r="BF379" s="811"/>
      <c r="BG379" s="811"/>
      <c r="BH379" s="811"/>
      <c r="BI379" s="811"/>
      <c r="BJ379" s="811"/>
      <c r="BK379" s="811"/>
      <c r="BL379" s="811"/>
      <c r="BM379" s="811"/>
    </row>
    <row r="380" spans="1:65" s="163" customFormat="1" ht="5.25" customHeight="1" x14ac:dyDescent="0.25">
      <c r="A380" s="779"/>
      <c r="B380" s="779"/>
      <c r="C380" s="779"/>
      <c r="D380" s="779"/>
      <c r="E380" s="779"/>
      <c r="F380" s="779"/>
      <c r="G380" s="779"/>
      <c r="H380" s="779"/>
      <c r="I380" s="779"/>
      <c r="J380" s="779"/>
      <c r="K380" s="779"/>
      <c r="L380" s="779"/>
      <c r="M380" s="779"/>
      <c r="N380" s="810"/>
      <c r="O380" s="779"/>
      <c r="P380" s="785"/>
      <c r="Q380" s="788"/>
      <c r="R380" s="160" t="s">
        <v>948</v>
      </c>
      <c r="S380" s="161"/>
      <c r="T380" s="161"/>
      <c r="U380" s="782"/>
      <c r="V380" s="781"/>
      <c r="W380" s="808"/>
      <c r="X380" s="809"/>
      <c r="Y380" s="807"/>
      <c r="Z380" s="806"/>
      <c r="AA380" s="800"/>
      <c r="AB380" s="806"/>
      <c r="AC380" s="803"/>
      <c r="AD380" s="807"/>
      <c r="AE380" s="797"/>
      <c r="AF380" s="806"/>
      <c r="AG380" s="806"/>
      <c r="AH380" s="781"/>
      <c r="AI380" s="792"/>
      <c r="AJ380" s="792"/>
      <c r="AK380" s="156"/>
      <c r="AL380" s="782"/>
      <c r="AM380" s="781"/>
      <c r="AN380" s="808"/>
      <c r="AO380" s="795"/>
      <c r="AP380" s="811"/>
      <c r="AQ380" s="811"/>
      <c r="AR380" s="811"/>
      <c r="AS380" s="811"/>
      <c r="AT380" s="811"/>
      <c r="AU380" s="779"/>
      <c r="AV380" s="811"/>
      <c r="AW380" s="811"/>
      <c r="AX380" s="811"/>
      <c r="AY380" s="811"/>
      <c r="AZ380" s="811"/>
      <c r="BA380" s="811"/>
      <c r="BB380" s="811"/>
      <c r="BC380" s="811"/>
      <c r="BD380" s="811"/>
      <c r="BE380" s="811"/>
      <c r="BF380" s="811"/>
      <c r="BG380" s="811"/>
      <c r="BH380" s="811"/>
      <c r="BI380" s="811"/>
      <c r="BJ380" s="811"/>
      <c r="BK380" s="811"/>
      <c r="BL380" s="811"/>
      <c r="BM380" s="811"/>
    </row>
    <row r="381" spans="1:65" s="163" customFormat="1" ht="5.25" customHeight="1" x14ac:dyDescent="0.25">
      <c r="A381" s="779"/>
      <c r="B381" s="779"/>
      <c r="C381" s="779"/>
      <c r="D381" s="779"/>
      <c r="E381" s="779"/>
      <c r="F381" s="779"/>
      <c r="G381" s="779"/>
      <c r="H381" s="779"/>
      <c r="I381" s="779"/>
      <c r="J381" s="779"/>
      <c r="K381" s="779"/>
      <c r="L381" s="779"/>
      <c r="M381" s="779"/>
      <c r="N381" s="810"/>
      <c r="O381" s="779"/>
      <c r="P381" s="785"/>
      <c r="Q381" s="788"/>
      <c r="R381" s="160" t="s">
        <v>1105</v>
      </c>
      <c r="S381" s="161"/>
      <c r="T381" s="161"/>
      <c r="U381" s="782"/>
      <c r="V381" s="781"/>
      <c r="W381" s="808"/>
      <c r="X381" s="809"/>
      <c r="Y381" s="807"/>
      <c r="Z381" s="806"/>
      <c r="AA381" s="800"/>
      <c r="AB381" s="806"/>
      <c r="AC381" s="803"/>
      <c r="AD381" s="807"/>
      <c r="AE381" s="797"/>
      <c r="AF381" s="806"/>
      <c r="AG381" s="806"/>
      <c r="AH381" s="781"/>
      <c r="AI381" s="792"/>
      <c r="AJ381" s="792"/>
      <c r="AK381" s="156"/>
      <c r="AL381" s="782"/>
      <c r="AM381" s="781"/>
      <c r="AN381" s="808"/>
      <c r="AO381" s="795"/>
      <c r="AP381" s="811"/>
      <c r="AQ381" s="811"/>
      <c r="AR381" s="811"/>
      <c r="AS381" s="811"/>
      <c r="AT381" s="811"/>
      <c r="AU381" s="779"/>
      <c r="AV381" s="811"/>
      <c r="AW381" s="811"/>
      <c r="AX381" s="811"/>
      <c r="AY381" s="811"/>
      <c r="AZ381" s="811"/>
      <c r="BA381" s="811"/>
      <c r="BB381" s="811"/>
      <c r="BC381" s="811"/>
      <c r="BD381" s="811"/>
      <c r="BE381" s="811"/>
      <c r="BF381" s="811"/>
      <c r="BG381" s="811"/>
      <c r="BH381" s="811"/>
      <c r="BI381" s="811"/>
      <c r="BJ381" s="811"/>
      <c r="BK381" s="811"/>
      <c r="BL381" s="811"/>
      <c r="BM381" s="811"/>
    </row>
    <row r="382" spans="1:65" s="163" customFormat="1" ht="5.25" customHeight="1" x14ac:dyDescent="0.25">
      <c r="A382" s="779"/>
      <c r="B382" s="779"/>
      <c r="C382" s="779"/>
      <c r="D382" s="779"/>
      <c r="E382" s="779"/>
      <c r="F382" s="779"/>
      <c r="G382" s="779"/>
      <c r="H382" s="779"/>
      <c r="I382" s="779"/>
      <c r="J382" s="779"/>
      <c r="K382" s="779"/>
      <c r="L382" s="779"/>
      <c r="M382" s="779"/>
      <c r="N382" s="810"/>
      <c r="O382" s="779"/>
      <c r="P382" s="785"/>
      <c r="Q382" s="788"/>
      <c r="R382" s="160" t="s">
        <v>1101</v>
      </c>
      <c r="S382" s="161"/>
      <c r="T382" s="161"/>
      <c r="U382" s="782"/>
      <c r="V382" s="781"/>
      <c r="W382" s="808"/>
      <c r="X382" s="809"/>
      <c r="Y382" s="807"/>
      <c r="Z382" s="806"/>
      <c r="AA382" s="800"/>
      <c r="AB382" s="806"/>
      <c r="AC382" s="803"/>
      <c r="AD382" s="807"/>
      <c r="AE382" s="797"/>
      <c r="AF382" s="806"/>
      <c r="AG382" s="806"/>
      <c r="AH382" s="781"/>
      <c r="AI382" s="792"/>
      <c r="AJ382" s="792"/>
      <c r="AK382" s="156"/>
      <c r="AL382" s="782"/>
      <c r="AM382" s="781"/>
      <c r="AN382" s="808"/>
      <c r="AO382" s="795"/>
      <c r="AP382" s="811"/>
      <c r="AQ382" s="811"/>
      <c r="AR382" s="811"/>
      <c r="AS382" s="811"/>
      <c r="AT382" s="811"/>
      <c r="AU382" s="779"/>
      <c r="AV382" s="811"/>
      <c r="AW382" s="811"/>
      <c r="AX382" s="811"/>
      <c r="AY382" s="811"/>
      <c r="AZ382" s="811"/>
      <c r="BA382" s="811"/>
      <c r="BB382" s="811"/>
      <c r="BC382" s="811"/>
      <c r="BD382" s="811"/>
      <c r="BE382" s="811"/>
      <c r="BF382" s="811"/>
      <c r="BG382" s="811"/>
      <c r="BH382" s="811"/>
      <c r="BI382" s="811"/>
      <c r="BJ382" s="811"/>
      <c r="BK382" s="811"/>
      <c r="BL382" s="811"/>
      <c r="BM382" s="811"/>
    </row>
    <row r="383" spans="1:65" s="163" customFormat="1" ht="5.25" customHeight="1" x14ac:dyDescent="0.25">
      <c r="A383" s="779"/>
      <c r="B383" s="779"/>
      <c r="C383" s="779"/>
      <c r="D383" s="779"/>
      <c r="E383" s="779"/>
      <c r="F383" s="779"/>
      <c r="G383" s="779"/>
      <c r="H383" s="779"/>
      <c r="I383" s="779"/>
      <c r="J383" s="779"/>
      <c r="K383" s="779"/>
      <c r="L383" s="779"/>
      <c r="M383" s="779"/>
      <c r="N383" s="810"/>
      <c r="O383" s="779"/>
      <c r="P383" s="785"/>
      <c r="Q383" s="788"/>
      <c r="R383" s="160" t="s">
        <v>951</v>
      </c>
      <c r="S383" s="161"/>
      <c r="T383" s="161"/>
      <c r="U383" s="782"/>
      <c r="V383" s="781"/>
      <c r="W383" s="808"/>
      <c r="X383" s="809"/>
      <c r="Y383" s="807"/>
      <c r="Z383" s="806"/>
      <c r="AA383" s="800"/>
      <c r="AB383" s="806"/>
      <c r="AC383" s="803"/>
      <c r="AD383" s="807"/>
      <c r="AE383" s="797"/>
      <c r="AF383" s="806"/>
      <c r="AG383" s="806"/>
      <c r="AH383" s="781"/>
      <c r="AI383" s="792"/>
      <c r="AJ383" s="792"/>
      <c r="AK383" s="156"/>
      <c r="AL383" s="782"/>
      <c r="AM383" s="781"/>
      <c r="AN383" s="808"/>
      <c r="AO383" s="795"/>
      <c r="AP383" s="811"/>
      <c r="AQ383" s="811"/>
      <c r="AR383" s="811"/>
      <c r="AS383" s="811"/>
      <c r="AT383" s="811"/>
      <c r="AU383" s="779"/>
      <c r="AV383" s="811"/>
      <c r="AW383" s="811"/>
      <c r="AX383" s="811"/>
      <c r="AY383" s="811"/>
      <c r="AZ383" s="811"/>
      <c r="BA383" s="811"/>
      <c r="BB383" s="811"/>
      <c r="BC383" s="811"/>
      <c r="BD383" s="811"/>
      <c r="BE383" s="811"/>
      <c r="BF383" s="811"/>
      <c r="BG383" s="811"/>
      <c r="BH383" s="811"/>
      <c r="BI383" s="811"/>
      <c r="BJ383" s="811"/>
      <c r="BK383" s="811"/>
      <c r="BL383" s="811"/>
      <c r="BM383" s="811"/>
    </row>
    <row r="384" spans="1:65" s="163" customFormat="1" ht="5.25" customHeight="1" x14ac:dyDescent="0.25">
      <c r="A384" s="779"/>
      <c r="B384" s="779"/>
      <c r="C384" s="779"/>
      <c r="D384" s="779"/>
      <c r="E384" s="779"/>
      <c r="F384" s="779"/>
      <c r="G384" s="779"/>
      <c r="H384" s="779"/>
      <c r="I384" s="779"/>
      <c r="J384" s="779"/>
      <c r="K384" s="779"/>
      <c r="L384" s="779"/>
      <c r="M384" s="779"/>
      <c r="N384" s="810"/>
      <c r="O384" s="779"/>
      <c r="P384" s="785"/>
      <c r="Q384" s="788"/>
      <c r="R384" s="160" t="s">
        <v>952</v>
      </c>
      <c r="S384" s="161"/>
      <c r="T384" s="161"/>
      <c r="U384" s="782"/>
      <c r="V384" s="781"/>
      <c r="W384" s="808"/>
      <c r="X384" s="809"/>
      <c r="Y384" s="807"/>
      <c r="Z384" s="806"/>
      <c r="AA384" s="800"/>
      <c r="AB384" s="806"/>
      <c r="AC384" s="803"/>
      <c r="AD384" s="807"/>
      <c r="AE384" s="797"/>
      <c r="AF384" s="806"/>
      <c r="AG384" s="806"/>
      <c r="AH384" s="781"/>
      <c r="AI384" s="792"/>
      <c r="AJ384" s="792"/>
      <c r="AK384" s="156"/>
      <c r="AL384" s="782"/>
      <c r="AM384" s="781"/>
      <c r="AN384" s="808"/>
      <c r="AO384" s="795"/>
      <c r="AP384" s="811"/>
      <c r="AQ384" s="811"/>
      <c r="AR384" s="811"/>
      <c r="AS384" s="811"/>
      <c r="AT384" s="811"/>
      <c r="AU384" s="779"/>
      <c r="AV384" s="811"/>
      <c r="AW384" s="811"/>
      <c r="AX384" s="811"/>
      <c r="AY384" s="811"/>
      <c r="AZ384" s="811"/>
      <c r="BA384" s="811"/>
      <c r="BB384" s="811"/>
      <c r="BC384" s="811"/>
      <c r="BD384" s="811"/>
      <c r="BE384" s="811"/>
      <c r="BF384" s="811"/>
      <c r="BG384" s="811"/>
      <c r="BH384" s="811"/>
      <c r="BI384" s="811"/>
      <c r="BJ384" s="811"/>
      <c r="BK384" s="811"/>
      <c r="BL384" s="811"/>
      <c r="BM384" s="811"/>
    </row>
    <row r="385" spans="1:65" s="163" customFormat="1" ht="5.25" customHeight="1" x14ac:dyDescent="0.25">
      <c r="A385" s="779"/>
      <c r="B385" s="779"/>
      <c r="C385" s="779"/>
      <c r="D385" s="779"/>
      <c r="E385" s="779"/>
      <c r="F385" s="779"/>
      <c r="G385" s="779"/>
      <c r="H385" s="779"/>
      <c r="I385" s="779"/>
      <c r="J385" s="779"/>
      <c r="K385" s="779"/>
      <c r="L385" s="779"/>
      <c r="M385" s="779"/>
      <c r="N385" s="810"/>
      <c r="O385" s="779"/>
      <c r="P385" s="785"/>
      <c r="Q385" s="788"/>
      <c r="R385" s="160" t="s">
        <v>953</v>
      </c>
      <c r="S385" s="161"/>
      <c r="T385" s="161"/>
      <c r="U385" s="782"/>
      <c r="V385" s="781"/>
      <c r="W385" s="808"/>
      <c r="X385" s="809"/>
      <c r="Y385" s="807"/>
      <c r="Z385" s="806"/>
      <c r="AA385" s="800"/>
      <c r="AB385" s="806"/>
      <c r="AC385" s="803"/>
      <c r="AD385" s="807"/>
      <c r="AE385" s="797"/>
      <c r="AF385" s="806"/>
      <c r="AG385" s="806"/>
      <c r="AH385" s="781"/>
      <c r="AI385" s="792"/>
      <c r="AJ385" s="792"/>
      <c r="AK385" s="156"/>
      <c r="AL385" s="782"/>
      <c r="AM385" s="781"/>
      <c r="AN385" s="808"/>
      <c r="AO385" s="795"/>
      <c r="AP385" s="811"/>
      <c r="AQ385" s="811"/>
      <c r="AR385" s="811"/>
      <c r="AS385" s="811"/>
      <c r="AT385" s="811"/>
      <c r="AU385" s="779"/>
      <c r="AV385" s="811"/>
      <c r="AW385" s="811"/>
      <c r="AX385" s="811"/>
      <c r="AY385" s="811"/>
      <c r="AZ385" s="811"/>
      <c r="BA385" s="811"/>
      <c r="BB385" s="811"/>
      <c r="BC385" s="811"/>
      <c r="BD385" s="811"/>
      <c r="BE385" s="811"/>
      <c r="BF385" s="811"/>
      <c r="BG385" s="811"/>
      <c r="BH385" s="811"/>
      <c r="BI385" s="811"/>
      <c r="BJ385" s="811"/>
      <c r="BK385" s="811"/>
      <c r="BL385" s="811"/>
      <c r="BM385" s="811"/>
    </row>
    <row r="386" spans="1:65" s="163" customFormat="1" ht="5.25" customHeight="1" x14ac:dyDescent="0.25">
      <c r="A386" s="779"/>
      <c r="B386" s="779"/>
      <c r="C386" s="779"/>
      <c r="D386" s="779"/>
      <c r="E386" s="779"/>
      <c r="F386" s="779"/>
      <c r="G386" s="779"/>
      <c r="H386" s="779"/>
      <c r="I386" s="779"/>
      <c r="J386" s="779"/>
      <c r="K386" s="779"/>
      <c r="L386" s="779"/>
      <c r="M386" s="779"/>
      <c r="N386" s="810"/>
      <c r="O386" s="779"/>
      <c r="P386" s="786"/>
      <c r="Q386" s="789"/>
      <c r="R386" s="164" t="s">
        <v>954</v>
      </c>
      <c r="S386" s="161">
        <f>COUNTA(S367:S385)</f>
        <v>0</v>
      </c>
      <c r="T386" s="161">
        <f>COUNTA(T367:T385)</f>
        <v>0</v>
      </c>
      <c r="U386" s="782"/>
      <c r="V386" s="781"/>
      <c r="W386" s="808"/>
      <c r="X386" s="809"/>
      <c r="Y386" s="807"/>
      <c r="Z386" s="806"/>
      <c r="AA386" s="801"/>
      <c r="AB386" s="806"/>
      <c r="AC386" s="804"/>
      <c r="AD386" s="807"/>
      <c r="AE386" s="797"/>
      <c r="AF386" s="806"/>
      <c r="AG386" s="806"/>
      <c r="AH386" s="781"/>
      <c r="AI386" s="793"/>
      <c r="AJ386" s="793"/>
      <c r="AK386" s="159"/>
      <c r="AL386" s="782"/>
      <c r="AM386" s="781"/>
      <c r="AN386" s="808"/>
      <c r="AO386" s="795"/>
      <c r="AP386" s="811"/>
      <c r="AQ386" s="811"/>
      <c r="AR386" s="811"/>
      <c r="AS386" s="811"/>
      <c r="AT386" s="811"/>
      <c r="AU386" s="779"/>
      <c r="AV386" s="811"/>
      <c r="AW386" s="811"/>
      <c r="AX386" s="811"/>
      <c r="AY386" s="811"/>
      <c r="AZ386" s="811"/>
      <c r="BA386" s="811"/>
      <c r="BB386" s="811"/>
      <c r="BC386" s="811"/>
      <c r="BD386" s="811"/>
      <c r="BE386" s="811"/>
      <c r="BF386" s="811"/>
      <c r="BG386" s="811"/>
      <c r="BH386" s="811"/>
      <c r="BI386" s="811"/>
      <c r="BJ386" s="811"/>
      <c r="BK386" s="811"/>
      <c r="BL386" s="811"/>
      <c r="BM386" s="811"/>
    </row>
    <row r="387" spans="1:65" s="134" customFormat="1" ht="29.25" customHeight="1" x14ac:dyDescent="0.25">
      <c r="A387" s="484"/>
      <c r="B387" s="484"/>
      <c r="C387" s="484"/>
      <c r="D387" s="484"/>
      <c r="E387" s="484"/>
      <c r="F387" s="813"/>
      <c r="G387" s="484"/>
      <c r="H387" s="484"/>
      <c r="I387" s="484"/>
      <c r="J387" s="484"/>
      <c r="K387" s="484"/>
      <c r="L387" s="484"/>
      <c r="M387" s="484"/>
      <c r="N387" s="821"/>
      <c r="O387" s="484"/>
      <c r="P387" s="466" t="str">
        <f>IF(O387=0,"Defina la frecuencia",IF(O387="Se espera que el evento ocurra en la mayoria de las circunstancias
Mas de 1 vez en el año","Casi seguro",IF(O387="Es viable que el evento ocurra en la mayoria de las circunstancias.
Al menos 1 vez en el ultimo año","Probable",IF(O387="El Evento podrá ocurrir en algun momento.
Al menos 1 vez en los ultimos 2 años","Posible",IF(O387="El Evento podrá ocurrir en algun momento.
Al menos 1 vez en los ultimos 5 años","Improbable","Rara vez")))))</f>
        <v>Defina la frecuencia</v>
      </c>
      <c r="Q387" s="469">
        <f>IF(P387="Casi seguro",100%,IF(P387="Probable",80%,IF(P387="Posible",60%,IF(P387="Improbable",40%,IF(P387="Rara vez",20%,0)))))</f>
        <v>0</v>
      </c>
      <c r="R387" s="165" t="s">
        <v>904</v>
      </c>
      <c r="S387" s="133"/>
      <c r="T387" s="133"/>
      <c r="U387" s="815" t="str">
        <f>IF(S406&lt;=5,"Moderado",IF(S406&lt;=11,"Mayor","Catastrofico"))</f>
        <v>Moderado</v>
      </c>
      <c r="V387" s="592">
        <f>IF(U387=0,0,IF(U387="Moderado",60%,IF(U387="Mayor",80%,100%)))</f>
        <v>0.6</v>
      </c>
      <c r="W387" s="814" t="e">
        <v>#N/A</v>
      </c>
      <c r="X387" s="813"/>
      <c r="Y387" s="815" t="str">
        <f>IF(Z387="Preventivo","X",IF(Z387="Detectivo","X","X "))</f>
        <v xml:space="preserve">X </v>
      </c>
      <c r="Z387" s="816"/>
      <c r="AA387" s="818" t="str">
        <f>IF(Z387="","",IF(Z387="Preventivo",25%,15%))</f>
        <v/>
      </c>
      <c r="AB387" s="816"/>
      <c r="AC387" s="818">
        <f>IF(AB387="Automatico",25%,15%)</f>
        <v>0.15</v>
      </c>
      <c r="AD387" s="592" t="e">
        <f>AA387+AC387</f>
        <v>#VALUE!</v>
      </c>
      <c r="AE387" s="816"/>
      <c r="AF387" s="816"/>
      <c r="AG387" s="816"/>
      <c r="AH387" s="592" t="e">
        <f>Q387-(Q387*AD387)</f>
        <v>#VALUE!</v>
      </c>
      <c r="AI387" s="823" t="e">
        <f>IF(AJ387=0,"Defina la frecuencia",IF(AJ387=20%,"Rara vez",IF(AJ387=40%,"Improbable",IF(AJ387=60%,"Posible",IF(AJ387=80%,"Probable","Casi seguro")))))</f>
        <v>#VALUE!</v>
      </c>
      <c r="AJ387" s="823" t="e">
        <f>IF(AH394&lt;20%,20%,IF(AH394&lt;40%,40%,IF(AH394&lt;60%,60%,IF(AH394&lt;80%,80%,100%))))</f>
        <v>#VALUE!</v>
      </c>
      <c r="AK387" s="166" t="e">
        <f>VALUE(AJ387)</f>
        <v>#VALUE!</v>
      </c>
      <c r="AL387" s="815" t="str">
        <f>U387</f>
        <v>Moderado</v>
      </c>
      <c r="AM387" s="592">
        <f>V387</f>
        <v>0.6</v>
      </c>
      <c r="AN387" s="814" t="e">
        <v>#VALUE!</v>
      </c>
      <c r="AO387" s="813"/>
      <c r="AP387" s="484"/>
      <c r="AQ387" s="484"/>
      <c r="AR387" s="822"/>
      <c r="AS387" s="822"/>
      <c r="AT387" s="484"/>
      <c r="AU387" s="484"/>
      <c r="AV387" s="484"/>
      <c r="AW387" s="484"/>
      <c r="AX387" s="484"/>
      <c r="AY387" s="484"/>
      <c r="AZ387" s="484"/>
      <c r="BA387" s="477"/>
      <c r="BB387" s="484"/>
      <c r="BC387" s="484"/>
      <c r="BD387" s="484"/>
      <c r="BE387" s="484"/>
      <c r="BF387" s="484"/>
      <c r="BG387" s="477"/>
      <c r="BH387" s="484"/>
      <c r="BI387" s="484"/>
      <c r="BJ387" s="484"/>
      <c r="BK387" s="484"/>
      <c r="BL387" s="484"/>
      <c r="BM387" s="477"/>
    </row>
    <row r="388" spans="1:65" s="134" customFormat="1" ht="29.25" customHeight="1" x14ac:dyDescent="0.25">
      <c r="A388" s="484"/>
      <c r="B388" s="484"/>
      <c r="C388" s="484"/>
      <c r="D388" s="484"/>
      <c r="E388" s="484"/>
      <c r="F388" s="813"/>
      <c r="G388" s="484"/>
      <c r="H388" s="484"/>
      <c r="I388" s="484"/>
      <c r="J388" s="484"/>
      <c r="K388" s="484"/>
      <c r="L388" s="484"/>
      <c r="M388" s="484"/>
      <c r="N388" s="821"/>
      <c r="O388" s="484"/>
      <c r="P388" s="467"/>
      <c r="Q388" s="470"/>
      <c r="R388" s="165" t="s">
        <v>923</v>
      </c>
      <c r="S388" s="133"/>
      <c r="T388" s="133"/>
      <c r="U388" s="815"/>
      <c r="V388" s="592"/>
      <c r="W388" s="814"/>
      <c r="X388" s="813"/>
      <c r="Y388" s="815"/>
      <c r="Z388" s="817"/>
      <c r="AA388" s="819"/>
      <c r="AB388" s="817"/>
      <c r="AC388" s="819"/>
      <c r="AD388" s="826"/>
      <c r="AE388" s="817"/>
      <c r="AF388" s="817"/>
      <c r="AG388" s="817"/>
      <c r="AH388" s="592"/>
      <c r="AI388" s="824"/>
      <c r="AJ388" s="824"/>
      <c r="AK388" s="167"/>
      <c r="AL388" s="815"/>
      <c r="AM388" s="592"/>
      <c r="AN388" s="814"/>
      <c r="AO388" s="813"/>
      <c r="AP388" s="484"/>
      <c r="AQ388" s="599"/>
      <c r="AR388" s="599"/>
      <c r="AS388" s="599"/>
      <c r="AT388" s="599"/>
      <c r="AU388" s="484"/>
      <c r="AV388" s="484"/>
      <c r="AW388" s="484"/>
      <c r="AX388" s="484"/>
      <c r="AY388" s="599"/>
      <c r="AZ388" s="599"/>
      <c r="BA388" s="599"/>
      <c r="BB388" s="484"/>
      <c r="BC388" s="484"/>
      <c r="BD388" s="484"/>
      <c r="BE388" s="599"/>
      <c r="BF388" s="599"/>
      <c r="BG388" s="599"/>
      <c r="BH388" s="484"/>
      <c r="BI388" s="484"/>
      <c r="BJ388" s="484"/>
      <c r="BK388" s="599"/>
      <c r="BL388" s="599"/>
      <c r="BM388" s="599"/>
    </row>
    <row r="389" spans="1:65" s="134" customFormat="1" ht="29.25" customHeight="1" x14ac:dyDescent="0.25">
      <c r="A389" s="484"/>
      <c r="B389" s="484"/>
      <c r="C389" s="484"/>
      <c r="D389" s="484"/>
      <c r="E389" s="484"/>
      <c r="F389" s="813"/>
      <c r="G389" s="484"/>
      <c r="H389" s="484"/>
      <c r="I389" s="484"/>
      <c r="J389" s="484"/>
      <c r="K389" s="484"/>
      <c r="L389" s="484"/>
      <c r="M389" s="484"/>
      <c r="N389" s="821"/>
      <c r="O389" s="484"/>
      <c r="P389" s="467"/>
      <c r="Q389" s="470"/>
      <c r="R389" s="165" t="s">
        <v>924</v>
      </c>
      <c r="S389" s="133"/>
      <c r="T389" s="133"/>
      <c r="U389" s="815"/>
      <c r="V389" s="592"/>
      <c r="W389" s="814"/>
      <c r="X389" s="813"/>
      <c r="Y389" s="815"/>
      <c r="Z389" s="817"/>
      <c r="AA389" s="819"/>
      <c r="AB389" s="817"/>
      <c r="AC389" s="819"/>
      <c r="AD389" s="826"/>
      <c r="AE389" s="817"/>
      <c r="AF389" s="817"/>
      <c r="AG389" s="817"/>
      <c r="AH389" s="592"/>
      <c r="AI389" s="824"/>
      <c r="AJ389" s="824"/>
      <c r="AK389" s="167"/>
      <c r="AL389" s="815"/>
      <c r="AM389" s="592"/>
      <c r="AN389" s="814"/>
      <c r="AO389" s="813"/>
      <c r="AP389" s="484"/>
      <c r="AQ389" s="599"/>
      <c r="AR389" s="599"/>
      <c r="AS389" s="599"/>
      <c r="AT389" s="599"/>
      <c r="AU389" s="484"/>
      <c r="AV389" s="484"/>
      <c r="AW389" s="484"/>
      <c r="AX389" s="484"/>
      <c r="AY389" s="599"/>
      <c r="AZ389" s="599"/>
      <c r="BA389" s="599"/>
      <c r="BB389" s="484"/>
      <c r="BC389" s="484"/>
      <c r="BD389" s="484"/>
      <c r="BE389" s="599"/>
      <c r="BF389" s="599"/>
      <c r="BG389" s="599"/>
      <c r="BH389" s="484"/>
      <c r="BI389" s="484"/>
      <c r="BJ389" s="484"/>
      <c r="BK389" s="599"/>
      <c r="BL389" s="599"/>
      <c r="BM389" s="599"/>
    </row>
    <row r="390" spans="1:65" s="134" customFormat="1" ht="29.25" customHeight="1" x14ac:dyDescent="0.25">
      <c r="A390" s="484"/>
      <c r="B390" s="484"/>
      <c r="C390" s="484"/>
      <c r="D390" s="484"/>
      <c r="E390" s="484"/>
      <c r="F390" s="813"/>
      <c r="G390" s="484"/>
      <c r="H390" s="484"/>
      <c r="I390" s="484"/>
      <c r="J390" s="484"/>
      <c r="K390" s="484"/>
      <c r="L390" s="484"/>
      <c r="M390" s="484"/>
      <c r="N390" s="821"/>
      <c r="O390" s="484"/>
      <c r="P390" s="467"/>
      <c r="Q390" s="470"/>
      <c r="R390" s="165" t="s">
        <v>925</v>
      </c>
      <c r="S390" s="133"/>
      <c r="T390" s="133"/>
      <c r="U390" s="815"/>
      <c r="V390" s="592"/>
      <c r="W390" s="814"/>
      <c r="X390" s="813"/>
      <c r="Y390" s="815"/>
      <c r="Z390" s="817"/>
      <c r="AA390" s="819"/>
      <c r="AB390" s="817"/>
      <c r="AC390" s="819"/>
      <c r="AD390" s="826"/>
      <c r="AE390" s="817"/>
      <c r="AF390" s="817"/>
      <c r="AG390" s="817"/>
      <c r="AH390" s="592"/>
      <c r="AI390" s="824"/>
      <c r="AJ390" s="824"/>
      <c r="AK390" s="167"/>
      <c r="AL390" s="815"/>
      <c r="AM390" s="592"/>
      <c r="AN390" s="814"/>
      <c r="AO390" s="813"/>
      <c r="AP390" s="484"/>
      <c r="AQ390" s="599"/>
      <c r="AR390" s="599"/>
      <c r="AS390" s="599"/>
      <c r="AT390" s="599"/>
      <c r="AU390" s="484"/>
      <c r="AV390" s="484"/>
      <c r="AW390" s="484"/>
      <c r="AX390" s="484"/>
      <c r="AY390" s="599"/>
      <c r="AZ390" s="599"/>
      <c r="BA390" s="599"/>
      <c r="BB390" s="484"/>
      <c r="BC390" s="484"/>
      <c r="BD390" s="484"/>
      <c r="BE390" s="599"/>
      <c r="BF390" s="599"/>
      <c r="BG390" s="599"/>
      <c r="BH390" s="484"/>
      <c r="BI390" s="484"/>
      <c r="BJ390" s="484"/>
      <c r="BK390" s="599"/>
      <c r="BL390" s="599"/>
      <c r="BM390" s="599"/>
    </row>
    <row r="391" spans="1:65" s="134" customFormat="1" ht="29.25" customHeight="1" x14ac:dyDescent="0.25">
      <c r="A391" s="484"/>
      <c r="B391" s="484"/>
      <c r="C391" s="484"/>
      <c r="D391" s="484"/>
      <c r="E391" s="484"/>
      <c r="F391" s="813"/>
      <c r="G391" s="484"/>
      <c r="H391" s="484"/>
      <c r="I391" s="484"/>
      <c r="J391" s="484"/>
      <c r="K391" s="484"/>
      <c r="L391" s="484"/>
      <c r="M391" s="484"/>
      <c r="N391" s="821"/>
      <c r="O391" s="484"/>
      <c r="P391" s="467"/>
      <c r="Q391" s="470"/>
      <c r="R391" s="165" t="s">
        <v>926</v>
      </c>
      <c r="S391" s="133"/>
      <c r="T391" s="133"/>
      <c r="U391" s="815"/>
      <c r="V391" s="592"/>
      <c r="W391" s="814"/>
      <c r="X391" s="813"/>
      <c r="Y391" s="815"/>
      <c r="Z391" s="817"/>
      <c r="AA391" s="819"/>
      <c r="AB391" s="817"/>
      <c r="AC391" s="819"/>
      <c r="AD391" s="826"/>
      <c r="AE391" s="817"/>
      <c r="AF391" s="817"/>
      <c r="AG391" s="817"/>
      <c r="AH391" s="592"/>
      <c r="AI391" s="824"/>
      <c r="AJ391" s="824"/>
      <c r="AK391" s="167"/>
      <c r="AL391" s="815"/>
      <c r="AM391" s="592"/>
      <c r="AN391" s="814"/>
      <c r="AO391" s="813"/>
      <c r="AP391" s="484"/>
      <c r="AQ391" s="599"/>
      <c r="AR391" s="599"/>
      <c r="AS391" s="599"/>
      <c r="AT391" s="599"/>
      <c r="AU391" s="484"/>
      <c r="AV391" s="484"/>
      <c r="AW391" s="484"/>
      <c r="AX391" s="484"/>
      <c r="AY391" s="599"/>
      <c r="AZ391" s="599"/>
      <c r="BA391" s="599"/>
      <c r="BB391" s="484"/>
      <c r="BC391" s="484"/>
      <c r="BD391" s="484"/>
      <c r="BE391" s="599"/>
      <c r="BF391" s="599"/>
      <c r="BG391" s="599"/>
      <c r="BH391" s="484"/>
      <c r="BI391" s="484"/>
      <c r="BJ391" s="484"/>
      <c r="BK391" s="599"/>
      <c r="BL391" s="599"/>
      <c r="BM391" s="599"/>
    </row>
    <row r="392" spans="1:65" s="134" customFormat="1" ht="29.25" customHeight="1" x14ac:dyDescent="0.25">
      <c r="A392" s="484"/>
      <c r="B392" s="484"/>
      <c r="C392" s="484"/>
      <c r="D392" s="484"/>
      <c r="E392" s="484"/>
      <c r="F392" s="813"/>
      <c r="G392" s="484"/>
      <c r="H392" s="484"/>
      <c r="I392" s="484"/>
      <c r="J392" s="484"/>
      <c r="K392" s="484"/>
      <c r="L392" s="484"/>
      <c r="M392" s="484"/>
      <c r="N392" s="821"/>
      <c r="O392" s="484"/>
      <c r="P392" s="467"/>
      <c r="Q392" s="470"/>
      <c r="R392" s="165" t="s">
        <v>927</v>
      </c>
      <c r="S392" s="133"/>
      <c r="T392" s="133"/>
      <c r="U392" s="815"/>
      <c r="V392" s="592"/>
      <c r="W392" s="814"/>
      <c r="X392" s="813"/>
      <c r="Y392" s="815"/>
      <c r="Z392" s="817"/>
      <c r="AA392" s="819"/>
      <c r="AB392" s="817"/>
      <c r="AC392" s="819"/>
      <c r="AD392" s="826"/>
      <c r="AE392" s="817"/>
      <c r="AF392" s="817"/>
      <c r="AG392" s="817"/>
      <c r="AH392" s="592"/>
      <c r="AI392" s="824"/>
      <c r="AJ392" s="824"/>
      <c r="AK392" s="167"/>
      <c r="AL392" s="815"/>
      <c r="AM392" s="592"/>
      <c r="AN392" s="814"/>
      <c r="AO392" s="813"/>
      <c r="AP392" s="484"/>
      <c r="AQ392" s="599"/>
      <c r="AR392" s="599"/>
      <c r="AS392" s="599"/>
      <c r="AT392" s="599"/>
      <c r="AU392" s="484"/>
      <c r="AV392" s="484"/>
      <c r="AW392" s="484"/>
      <c r="AX392" s="484"/>
      <c r="AY392" s="599"/>
      <c r="AZ392" s="599"/>
      <c r="BA392" s="599"/>
      <c r="BB392" s="484"/>
      <c r="BC392" s="484"/>
      <c r="BD392" s="484"/>
      <c r="BE392" s="599"/>
      <c r="BF392" s="599"/>
      <c r="BG392" s="599"/>
      <c r="BH392" s="484"/>
      <c r="BI392" s="484"/>
      <c r="BJ392" s="484"/>
      <c r="BK392" s="599"/>
      <c r="BL392" s="599"/>
      <c r="BM392" s="599"/>
    </row>
    <row r="393" spans="1:65" s="134" customFormat="1" ht="29.25" customHeight="1" x14ac:dyDescent="0.25">
      <c r="A393" s="484"/>
      <c r="B393" s="484"/>
      <c r="C393" s="484"/>
      <c r="D393" s="484"/>
      <c r="E393" s="484"/>
      <c r="F393" s="813"/>
      <c r="G393" s="484"/>
      <c r="H393" s="484"/>
      <c r="I393" s="484"/>
      <c r="J393" s="484"/>
      <c r="K393" s="484"/>
      <c r="L393" s="484"/>
      <c r="M393" s="484"/>
      <c r="N393" s="821"/>
      <c r="O393" s="484"/>
      <c r="P393" s="467"/>
      <c r="Q393" s="470"/>
      <c r="R393" s="165" t="s">
        <v>928</v>
      </c>
      <c r="S393" s="133"/>
      <c r="T393" s="133"/>
      <c r="U393" s="815"/>
      <c r="V393" s="592"/>
      <c r="W393" s="814"/>
      <c r="X393" s="813"/>
      <c r="Y393" s="815"/>
      <c r="Z393" s="817"/>
      <c r="AA393" s="820"/>
      <c r="AB393" s="817"/>
      <c r="AC393" s="820"/>
      <c r="AD393" s="826"/>
      <c r="AE393" s="817"/>
      <c r="AF393" s="817"/>
      <c r="AG393" s="817"/>
      <c r="AH393" s="592"/>
      <c r="AI393" s="824"/>
      <c r="AJ393" s="824"/>
      <c r="AK393" s="167"/>
      <c r="AL393" s="815"/>
      <c r="AM393" s="592"/>
      <c r="AN393" s="814"/>
      <c r="AO393" s="813"/>
      <c r="AP393" s="484"/>
      <c r="AQ393" s="599"/>
      <c r="AR393" s="599"/>
      <c r="AS393" s="599"/>
      <c r="AT393" s="599"/>
      <c r="AU393" s="484"/>
      <c r="AV393" s="484"/>
      <c r="AW393" s="484"/>
      <c r="AX393" s="484"/>
      <c r="AY393" s="599"/>
      <c r="AZ393" s="599"/>
      <c r="BA393" s="599"/>
      <c r="BB393" s="484"/>
      <c r="BC393" s="484"/>
      <c r="BD393" s="484"/>
      <c r="BE393" s="599"/>
      <c r="BF393" s="599"/>
      <c r="BG393" s="599"/>
      <c r="BH393" s="484"/>
      <c r="BI393" s="484"/>
      <c r="BJ393" s="484"/>
      <c r="BK393" s="599"/>
      <c r="BL393" s="599"/>
      <c r="BM393" s="599"/>
    </row>
    <row r="394" spans="1:65" s="134" customFormat="1" ht="29.25" customHeight="1" x14ac:dyDescent="0.25">
      <c r="A394" s="484"/>
      <c r="B394" s="484"/>
      <c r="C394" s="484"/>
      <c r="D394" s="484"/>
      <c r="E394" s="484"/>
      <c r="F394" s="813"/>
      <c r="G394" s="484"/>
      <c r="H394" s="484"/>
      <c r="I394" s="484"/>
      <c r="J394" s="484"/>
      <c r="K394" s="484"/>
      <c r="L394" s="484"/>
      <c r="M394" s="484"/>
      <c r="N394" s="821"/>
      <c r="O394" s="484"/>
      <c r="P394" s="467"/>
      <c r="Q394" s="470"/>
      <c r="R394" s="165" t="s">
        <v>929</v>
      </c>
      <c r="S394" s="133"/>
      <c r="T394" s="133"/>
      <c r="U394" s="815"/>
      <c r="V394" s="592"/>
      <c r="W394" s="814"/>
      <c r="X394" s="813"/>
      <c r="Y394" s="815" t="str">
        <f>IF(Z394="Preventivo","X",IF(Z387="Detectivo","X","X "))</f>
        <v xml:space="preserve">X </v>
      </c>
      <c r="Z394" s="816" t="s">
        <v>1017</v>
      </c>
      <c r="AA394" s="818">
        <f>IF(Z394="","",IF(Z394="Preventivo",25%,15%))</f>
        <v>0.15</v>
      </c>
      <c r="AB394" s="816" t="s">
        <v>12</v>
      </c>
      <c r="AC394" s="481">
        <f>IF(AB394="Automatico",25%,15%)</f>
        <v>0.15</v>
      </c>
      <c r="AD394" s="592">
        <f>AA394+AC394</f>
        <v>0.3</v>
      </c>
      <c r="AE394" s="816"/>
      <c r="AF394" s="816"/>
      <c r="AG394" s="816"/>
      <c r="AH394" s="592" t="e">
        <f>AH387-(AH387*AD394)</f>
        <v>#VALUE!</v>
      </c>
      <c r="AI394" s="824"/>
      <c r="AJ394" s="824"/>
      <c r="AK394" s="167"/>
      <c r="AL394" s="815"/>
      <c r="AM394" s="592"/>
      <c r="AN394" s="814"/>
      <c r="AO394" s="813"/>
      <c r="AP394" s="484"/>
      <c r="AQ394" s="484"/>
      <c r="AR394" s="822"/>
      <c r="AS394" s="822"/>
      <c r="AT394" s="484"/>
      <c r="AU394" s="484"/>
      <c r="AV394" s="484"/>
      <c r="AW394" s="484"/>
      <c r="AX394" s="484"/>
      <c r="AY394" s="484"/>
      <c r="AZ394" s="484"/>
      <c r="BA394" s="477"/>
      <c r="BB394" s="484"/>
      <c r="BC394" s="484"/>
      <c r="BD394" s="484"/>
      <c r="BE394" s="484"/>
      <c r="BF394" s="484"/>
      <c r="BG394" s="477"/>
      <c r="BH394" s="484"/>
      <c r="BI394" s="484"/>
      <c r="BJ394" s="484"/>
      <c r="BK394" s="484"/>
      <c r="BL394" s="484"/>
      <c r="BM394" s="477"/>
    </row>
    <row r="395" spans="1:65" s="134" customFormat="1" ht="29.25" customHeight="1" x14ac:dyDescent="0.25">
      <c r="A395" s="484"/>
      <c r="B395" s="484"/>
      <c r="C395" s="484"/>
      <c r="D395" s="484"/>
      <c r="E395" s="484"/>
      <c r="F395" s="813"/>
      <c r="G395" s="484"/>
      <c r="H395" s="484"/>
      <c r="I395" s="484"/>
      <c r="J395" s="484"/>
      <c r="K395" s="484"/>
      <c r="L395" s="484"/>
      <c r="M395" s="484"/>
      <c r="N395" s="821"/>
      <c r="O395" s="484"/>
      <c r="P395" s="467"/>
      <c r="Q395" s="470"/>
      <c r="R395" s="165" t="s">
        <v>942</v>
      </c>
      <c r="S395" s="133"/>
      <c r="T395" s="133"/>
      <c r="U395" s="815"/>
      <c r="V395" s="592"/>
      <c r="W395" s="814"/>
      <c r="X395" s="813"/>
      <c r="Y395" s="826"/>
      <c r="Z395" s="817"/>
      <c r="AA395" s="819"/>
      <c r="AB395" s="817"/>
      <c r="AC395" s="482"/>
      <c r="AD395" s="826"/>
      <c r="AE395" s="816"/>
      <c r="AF395" s="817"/>
      <c r="AG395" s="817"/>
      <c r="AH395" s="592"/>
      <c r="AI395" s="824"/>
      <c r="AJ395" s="824"/>
      <c r="AK395" s="167"/>
      <c r="AL395" s="815"/>
      <c r="AM395" s="592"/>
      <c r="AN395" s="814"/>
      <c r="AO395" s="813"/>
      <c r="AP395" s="599"/>
      <c r="AQ395" s="599"/>
      <c r="AR395" s="599"/>
      <c r="AS395" s="599"/>
      <c r="AT395" s="599"/>
      <c r="AU395" s="484"/>
      <c r="AV395" s="599"/>
      <c r="AW395" s="599"/>
      <c r="AX395" s="599"/>
      <c r="AY395" s="599"/>
      <c r="AZ395" s="599"/>
      <c r="BA395" s="599"/>
      <c r="BB395" s="599"/>
      <c r="BC395" s="599"/>
      <c r="BD395" s="599"/>
      <c r="BE395" s="599"/>
      <c r="BF395" s="599"/>
      <c r="BG395" s="599"/>
      <c r="BH395" s="599"/>
      <c r="BI395" s="599"/>
      <c r="BJ395" s="599"/>
      <c r="BK395" s="599"/>
      <c r="BL395" s="599"/>
      <c r="BM395" s="599"/>
    </row>
    <row r="396" spans="1:65" s="134" customFormat="1" ht="29.25" customHeight="1" x14ac:dyDescent="0.25">
      <c r="A396" s="484"/>
      <c r="B396" s="484"/>
      <c r="C396" s="484"/>
      <c r="D396" s="484"/>
      <c r="E396" s="484"/>
      <c r="F396" s="813"/>
      <c r="G396" s="484"/>
      <c r="H396" s="484"/>
      <c r="I396" s="484"/>
      <c r="J396" s="484"/>
      <c r="K396" s="484"/>
      <c r="L396" s="484"/>
      <c r="M396" s="484"/>
      <c r="N396" s="821"/>
      <c r="O396" s="484"/>
      <c r="P396" s="467"/>
      <c r="Q396" s="470"/>
      <c r="R396" s="165" t="s">
        <v>943</v>
      </c>
      <c r="S396" s="133"/>
      <c r="T396" s="133"/>
      <c r="U396" s="815"/>
      <c r="V396" s="592"/>
      <c r="W396" s="814"/>
      <c r="X396" s="813"/>
      <c r="Y396" s="826"/>
      <c r="Z396" s="817"/>
      <c r="AA396" s="819"/>
      <c r="AB396" s="817"/>
      <c r="AC396" s="482"/>
      <c r="AD396" s="826"/>
      <c r="AE396" s="816"/>
      <c r="AF396" s="817"/>
      <c r="AG396" s="817"/>
      <c r="AH396" s="592"/>
      <c r="AI396" s="824"/>
      <c r="AJ396" s="824"/>
      <c r="AK396" s="167"/>
      <c r="AL396" s="815"/>
      <c r="AM396" s="592"/>
      <c r="AN396" s="814"/>
      <c r="AO396" s="813"/>
      <c r="AP396" s="599"/>
      <c r="AQ396" s="599"/>
      <c r="AR396" s="599"/>
      <c r="AS396" s="599"/>
      <c r="AT396" s="599"/>
      <c r="AU396" s="484"/>
      <c r="AV396" s="599"/>
      <c r="AW396" s="599"/>
      <c r="AX396" s="599"/>
      <c r="AY396" s="599"/>
      <c r="AZ396" s="599"/>
      <c r="BA396" s="599"/>
      <c r="BB396" s="599"/>
      <c r="BC396" s="599"/>
      <c r="BD396" s="599"/>
      <c r="BE396" s="599"/>
      <c r="BF396" s="599"/>
      <c r="BG396" s="599"/>
      <c r="BH396" s="599"/>
      <c r="BI396" s="599"/>
      <c r="BJ396" s="599"/>
      <c r="BK396" s="599"/>
      <c r="BL396" s="599"/>
      <c r="BM396" s="599"/>
    </row>
    <row r="397" spans="1:65" s="134" customFormat="1" ht="29.25" customHeight="1" x14ac:dyDescent="0.25">
      <c r="A397" s="484"/>
      <c r="B397" s="484"/>
      <c r="C397" s="484"/>
      <c r="D397" s="484"/>
      <c r="E397" s="484"/>
      <c r="F397" s="813"/>
      <c r="G397" s="484"/>
      <c r="H397" s="484"/>
      <c r="I397" s="484"/>
      <c r="J397" s="484"/>
      <c r="K397" s="484"/>
      <c r="L397" s="484"/>
      <c r="M397" s="484"/>
      <c r="N397" s="821"/>
      <c r="O397" s="484"/>
      <c r="P397" s="467"/>
      <c r="Q397" s="470"/>
      <c r="R397" s="165" t="s">
        <v>945</v>
      </c>
      <c r="S397" s="133"/>
      <c r="T397" s="133"/>
      <c r="U397" s="815"/>
      <c r="V397" s="592"/>
      <c r="W397" s="814"/>
      <c r="X397" s="813"/>
      <c r="Y397" s="826"/>
      <c r="Z397" s="817"/>
      <c r="AA397" s="819"/>
      <c r="AB397" s="817"/>
      <c r="AC397" s="482"/>
      <c r="AD397" s="826"/>
      <c r="AE397" s="816"/>
      <c r="AF397" s="817"/>
      <c r="AG397" s="817"/>
      <c r="AH397" s="592"/>
      <c r="AI397" s="824"/>
      <c r="AJ397" s="824"/>
      <c r="AK397" s="167"/>
      <c r="AL397" s="815"/>
      <c r="AM397" s="592"/>
      <c r="AN397" s="814"/>
      <c r="AO397" s="813"/>
      <c r="AP397" s="599"/>
      <c r="AQ397" s="599"/>
      <c r="AR397" s="599"/>
      <c r="AS397" s="599"/>
      <c r="AT397" s="599"/>
      <c r="AU397" s="484"/>
      <c r="AV397" s="599"/>
      <c r="AW397" s="599"/>
      <c r="AX397" s="599"/>
      <c r="AY397" s="599"/>
      <c r="AZ397" s="599"/>
      <c r="BA397" s="599"/>
      <c r="BB397" s="599"/>
      <c r="BC397" s="599"/>
      <c r="BD397" s="599"/>
      <c r="BE397" s="599"/>
      <c r="BF397" s="599"/>
      <c r="BG397" s="599"/>
      <c r="BH397" s="599"/>
      <c r="BI397" s="599"/>
      <c r="BJ397" s="599"/>
      <c r="BK397" s="599"/>
      <c r="BL397" s="599"/>
      <c r="BM397" s="599"/>
    </row>
    <row r="398" spans="1:65" s="134" customFormat="1" ht="29.25" customHeight="1" x14ac:dyDescent="0.25">
      <c r="A398" s="484"/>
      <c r="B398" s="484"/>
      <c r="C398" s="484"/>
      <c r="D398" s="484"/>
      <c r="E398" s="484"/>
      <c r="F398" s="813"/>
      <c r="G398" s="484"/>
      <c r="H398" s="484"/>
      <c r="I398" s="484"/>
      <c r="J398" s="484"/>
      <c r="K398" s="484"/>
      <c r="L398" s="484"/>
      <c r="M398" s="484"/>
      <c r="N398" s="821"/>
      <c r="O398" s="484"/>
      <c r="P398" s="467"/>
      <c r="Q398" s="470"/>
      <c r="R398" s="165" t="s">
        <v>946</v>
      </c>
      <c r="S398" s="133"/>
      <c r="T398" s="133"/>
      <c r="U398" s="815"/>
      <c r="V398" s="592"/>
      <c r="W398" s="814"/>
      <c r="X398" s="813"/>
      <c r="Y398" s="826"/>
      <c r="Z398" s="817"/>
      <c r="AA398" s="819"/>
      <c r="AB398" s="817"/>
      <c r="AC398" s="482"/>
      <c r="AD398" s="826"/>
      <c r="AE398" s="816"/>
      <c r="AF398" s="817"/>
      <c r="AG398" s="817"/>
      <c r="AH398" s="592"/>
      <c r="AI398" s="824"/>
      <c r="AJ398" s="824"/>
      <c r="AK398" s="167"/>
      <c r="AL398" s="815"/>
      <c r="AM398" s="592"/>
      <c r="AN398" s="814"/>
      <c r="AO398" s="813"/>
      <c r="AP398" s="599"/>
      <c r="AQ398" s="599"/>
      <c r="AR398" s="599"/>
      <c r="AS398" s="599"/>
      <c r="AT398" s="599"/>
      <c r="AU398" s="484"/>
      <c r="AV398" s="599"/>
      <c r="AW398" s="599"/>
      <c r="AX398" s="599"/>
      <c r="AY398" s="599"/>
      <c r="AZ398" s="599"/>
      <c r="BA398" s="599"/>
      <c r="BB398" s="599"/>
      <c r="BC398" s="599"/>
      <c r="BD398" s="599"/>
      <c r="BE398" s="599"/>
      <c r="BF398" s="599"/>
      <c r="BG398" s="599"/>
      <c r="BH398" s="599"/>
      <c r="BI398" s="599"/>
      <c r="BJ398" s="599"/>
      <c r="BK398" s="599"/>
      <c r="BL398" s="599"/>
      <c r="BM398" s="599"/>
    </row>
    <row r="399" spans="1:65" s="134" customFormat="1" ht="29.25" customHeight="1" x14ac:dyDescent="0.25">
      <c r="A399" s="484"/>
      <c r="B399" s="484"/>
      <c r="C399" s="484"/>
      <c r="D399" s="484"/>
      <c r="E399" s="484"/>
      <c r="F399" s="813"/>
      <c r="G399" s="484"/>
      <c r="H399" s="484"/>
      <c r="I399" s="484"/>
      <c r="J399" s="484"/>
      <c r="K399" s="484"/>
      <c r="L399" s="484"/>
      <c r="M399" s="484"/>
      <c r="N399" s="821"/>
      <c r="O399" s="484"/>
      <c r="P399" s="467"/>
      <c r="Q399" s="470"/>
      <c r="R399" s="165" t="s">
        <v>947</v>
      </c>
      <c r="S399" s="133"/>
      <c r="T399" s="133"/>
      <c r="U399" s="815"/>
      <c r="V399" s="592"/>
      <c r="W399" s="814"/>
      <c r="X399" s="813"/>
      <c r="Y399" s="826"/>
      <c r="Z399" s="817"/>
      <c r="AA399" s="819"/>
      <c r="AB399" s="817"/>
      <c r="AC399" s="482"/>
      <c r="AD399" s="826"/>
      <c r="AE399" s="816"/>
      <c r="AF399" s="817"/>
      <c r="AG399" s="817"/>
      <c r="AH399" s="592"/>
      <c r="AI399" s="824"/>
      <c r="AJ399" s="824"/>
      <c r="AK399" s="167"/>
      <c r="AL399" s="815"/>
      <c r="AM399" s="592"/>
      <c r="AN399" s="814"/>
      <c r="AO399" s="813"/>
      <c r="AP399" s="599"/>
      <c r="AQ399" s="599"/>
      <c r="AR399" s="599"/>
      <c r="AS399" s="599"/>
      <c r="AT399" s="599"/>
      <c r="AU399" s="484"/>
      <c r="AV399" s="599"/>
      <c r="AW399" s="599"/>
      <c r="AX399" s="599"/>
      <c r="AY399" s="599"/>
      <c r="AZ399" s="599"/>
      <c r="BA399" s="599"/>
      <c r="BB399" s="599"/>
      <c r="BC399" s="599"/>
      <c r="BD399" s="599"/>
      <c r="BE399" s="599"/>
      <c r="BF399" s="599"/>
      <c r="BG399" s="599"/>
      <c r="BH399" s="599"/>
      <c r="BI399" s="599"/>
      <c r="BJ399" s="599"/>
      <c r="BK399" s="599"/>
      <c r="BL399" s="599"/>
      <c r="BM399" s="599"/>
    </row>
    <row r="400" spans="1:65" s="134" customFormat="1" ht="29.25" customHeight="1" x14ac:dyDescent="0.25">
      <c r="A400" s="484"/>
      <c r="B400" s="484"/>
      <c r="C400" s="484"/>
      <c r="D400" s="484"/>
      <c r="E400" s="484"/>
      <c r="F400" s="813"/>
      <c r="G400" s="484"/>
      <c r="H400" s="484"/>
      <c r="I400" s="484"/>
      <c r="J400" s="484"/>
      <c r="K400" s="484"/>
      <c r="L400" s="484"/>
      <c r="M400" s="484"/>
      <c r="N400" s="821"/>
      <c r="O400" s="484"/>
      <c r="P400" s="467"/>
      <c r="Q400" s="470"/>
      <c r="R400" s="165" t="s">
        <v>948</v>
      </c>
      <c r="S400" s="133"/>
      <c r="T400" s="133"/>
      <c r="U400" s="815"/>
      <c r="V400" s="592"/>
      <c r="W400" s="814"/>
      <c r="X400" s="813"/>
      <c r="Y400" s="826"/>
      <c r="Z400" s="817"/>
      <c r="AA400" s="819"/>
      <c r="AB400" s="817"/>
      <c r="AC400" s="482"/>
      <c r="AD400" s="826"/>
      <c r="AE400" s="816"/>
      <c r="AF400" s="817"/>
      <c r="AG400" s="817"/>
      <c r="AH400" s="592"/>
      <c r="AI400" s="824"/>
      <c r="AJ400" s="824"/>
      <c r="AK400" s="167"/>
      <c r="AL400" s="815"/>
      <c r="AM400" s="592"/>
      <c r="AN400" s="814"/>
      <c r="AO400" s="813"/>
      <c r="AP400" s="599"/>
      <c r="AQ400" s="599"/>
      <c r="AR400" s="599"/>
      <c r="AS400" s="599"/>
      <c r="AT400" s="599"/>
      <c r="AU400" s="484"/>
      <c r="AV400" s="599"/>
      <c r="AW400" s="599"/>
      <c r="AX400" s="599"/>
      <c r="AY400" s="599"/>
      <c r="AZ400" s="599"/>
      <c r="BA400" s="599"/>
      <c r="BB400" s="599"/>
      <c r="BC400" s="599"/>
      <c r="BD400" s="599"/>
      <c r="BE400" s="599"/>
      <c r="BF400" s="599"/>
      <c r="BG400" s="599"/>
      <c r="BH400" s="599"/>
      <c r="BI400" s="599"/>
      <c r="BJ400" s="599"/>
      <c r="BK400" s="599"/>
      <c r="BL400" s="599"/>
      <c r="BM400" s="599"/>
    </row>
    <row r="401" spans="1:65" s="134" customFormat="1" ht="29.25" customHeight="1" x14ac:dyDescent="0.25">
      <c r="A401" s="484"/>
      <c r="B401" s="484"/>
      <c r="C401" s="484"/>
      <c r="D401" s="484"/>
      <c r="E401" s="484"/>
      <c r="F401" s="813"/>
      <c r="G401" s="484"/>
      <c r="H401" s="484"/>
      <c r="I401" s="484"/>
      <c r="J401" s="484"/>
      <c r="K401" s="484"/>
      <c r="L401" s="484"/>
      <c r="M401" s="484"/>
      <c r="N401" s="821"/>
      <c r="O401" s="484"/>
      <c r="P401" s="467"/>
      <c r="Q401" s="470"/>
      <c r="R401" s="165" t="s">
        <v>1105</v>
      </c>
      <c r="S401" s="133"/>
      <c r="T401" s="133"/>
      <c r="U401" s="815"/>
      <c r="V401" s="592"/>
      <c r="W401" s="814"/>
      <c r="X401" s="813"/>
      <c r="Y401" s="826"/>
      <c r="Z401" s="817"/>
      <c r="AA401" s="819"/>
      <c r="AB401" s="817"/>
      <c r="AC401" s="482"/>
      <c r="AD401" s="826"/>
      <c r="AE401" s="816"/>
      <c r="AF401" s="817"/>
      <c r="AG401" s="817"/>
      <c r="AH401" s="592"/>
      <c r="AI401" s="824"/>
      <c r="AJ401" s="824"/>
      <c r="AK401" s="167"/>
      <c r="AL401" s="815"/>
      <c r="AM401" s="592"/>
      <c r="AN401" s="814"/>
      <c r="AO401" s="813"/>
      <c r="AP401" s="599"/>
      <c r="AQ401" s="599"/>
      <c r="AR401" s="599"/>
      <c r="AS401" s="599"/>
      <c r="AT401" s="599"/>
      <c r="AU401" s="484"/>
      <c r="AV401" s="599"/>
      <c r="AW401" s="599"/>
      <c r="AX401" s="599"/>
      <c r="AY401" s="599"/>
      <c r="AZ401" s="599"/>
      <c r="BA401" s="599"/>
      <c r="BB401" s="599"/>
      <c r="BC401" s="599"/>
      <c r="BD401" s="599"/>
      <c r="BE401" s="599"/>
      <c r="BF401" s="599"/>
      <c r="BG401" s="599"/>
      <c r="BH401" s="599"/>
      <c r="BI401" s="599"/>
      <c r="BJ401" s="599"/>
      <c r="BK401" s="599"/>
      <c r="BL401" s="599"/>
      <c r="BM401" s="599"/>
    </row>
    <row r="402" spans="1:65" s="134" customFormat="1" ht="29.25" customHeight="1" x14ac:dyDescent="0.25">
      <c r="A402" s="484"/>
      <c r="B402" s="484"/>
      <c r="C402" s="484"/>
      <c r="D402" s="484"/>
      <c r="E402" s="484"/>
      <c r="F402" s="813"/>
      <c r="G402" s="484"/>
      <c r="H402" s="484"/>
      <c r="I402" s="484"/>
      <c r="J402" s="484"/>
      <c r="K402" s="484"/>
      <c r="L402" s="484"/>
      <c r="M402" s="484"/>
      <c r="N402" s="821"/>
      <c r="O402" s="484"/>
      <c r="P402" s="467"/>
      <c r="Q402" s="470"/>
      <c r="R402" s="165" t="s">
        <v>1101</v>
      </c>
      <c r="S402" s="133"/>
      <c r="T402" s="133"/>
      <c r="U402" s="815"/>
      <c r="V402" s="592"/>
      <c r="W402" s="814"/>
      <c r="X402" s="813"/>
      <c r="Y402" s="826"/>
      <c r="Z402" s="817"/>
      <c r="AA402" s="819"/>
      <c r="AB402" s="817"/>
      <c r="AC402" s="482"/>
      <c r="AD402" s="826"/>
      <c r="AE402" s="816"/>
      <c r="AF402" s="817"/>
      <c r="AG402" s="817"/>
      <c r="AH402" s="592"/>
      <c r="AI402" s="824"/>
      <c r="AJ402" s="824"/>
      <c r="AK402" s="167"/>
      <c r="AL402" s="815"/>
      <c r="AM402" s="592"/>
      <c r="AN402" s="814"/>
      <c r="AO402" s="813"/>
      <c r="AP402" s="599"/>
      <c r="AQ402" s="599"/>
      <c r="AR402" s="599"/>
      <c r="AS402" s="599"/>
      <c r="AT402" s="599"/>
      <c r="AU402" s="484"/>
      <c r="AV402" s="599"/>
      <c r="AW402" s="599"/>
      <c r="AX402" s="599"/>
      <c r="AY402" s="599"/>
      <c r="AZ402" s="599"/>
      <c r="BA402" s="599"/>
      <c r="BB402" s="599"/>
      <c r="BC402" s="599"/>
      <c r="BD402" s="599"/>
      <c r="BE402" s="599"/>
      <c r="BF402" s="599"/>
      <c r="BG402" s="599"/>
      <c r="BH402" s="599"/>
      <c r="BI402" s="599"/>
      <c r="BJ402" s="599"/>
      <c r="BK402" s="599"/>
      <c r="BL402" s="599"/>
      <c r="BM402" s="599"/>
    </row>
    <row r="403" spans="1:65" s="134" customFormat="1" ht="29.25" customHeight="1" x14ac:dyDescent="0.25">
      <c r="A403" s="484"/>
      <c r="B403" s="484"/>
      <c r="C403" s="484"/>
      <c r="D403" s="484"/>
      <c r="E403" s="484"/>
      <c r="F403" s="813"/>
      <c r="G403" s="484"/>
      <c r="H403" s="484"/>
      <c r="I403" s="484"/>
      <c r="J403" s="484"/>
      <c r="K403" s="484"/>
      <c r="L403" s="484"/>
      <c r="M403" s="484"/>
      <c r="N403" s="821"/>
      <c r="O403" s="484"/>
      <c r="P403" s="467"/>
      <c r="Q403" s="470"/>
      <c r="R403" s="165" t="s">
        <v>951</v>
      </c>
      <c r="S403" s="133"/>
      <c r="T403" s="133"/>
      <c r="U403" s="815"/>
      <c r="V403" s="592"/>
      <c r="W403" s="814"/>
      <c r="X403" s="813"/>
      <c r="Y403" s="826"/>
      <c r="Z403" s="817"/>
      <c r="AA403" s="819"/>
      <c r="AB403" s="817"/>
      <c r="AC403" s="482"/>
      <c r="AD403" s="826"/>
      <c r="AE403" s="816"/>
      <c r="AF403" s="817"/>
      <c r="AG403" s="817"/>
      <c r="AH403" s="592"/>
      <c r="AI403" s="824"/>
      <c r="AJ403" s="824"/>
      <c r="AK403" s="167"/>
      <c r="AL403" s="815"/>
      <c r="AM403" s="592"/>
      <c r="AN403" s="814"/>
      <c r="AO403" s="813"/>
      <c r="AP403" s="599"/>
      <c r="AQ403" s="599"/>
      <c r="AR403" s="599"/>
      <c r="AS403" s="599"/>
      <c r="AT403" s="599"/>
      <c r="AU403" s="484"/>
      <c r="AV403" s="599"/>
      <c r="AW403" s="599"/>
      <c r="AX403" s="599"/>
      <c r="AY403" s="599"/>
      <c r="AZ403" s="599"/>
      <c r="BA403" s="599"/>
      <c r="BB403" s="599"/>
      <c r="BC403" s="599"/>
      <c r="BD403" s="599"/>
      <c r="BE403" s="599"/>
      <c r="BF403" s="599"/>
      <c r="BG403" s="599"/>
      <c r="BH403" s="599"/>
      <c r="BI403" s="599"/>
      <c r="BJ403" s="599"/>
      <c r="BK403" s="599"/>
      <c r="BL403" s="599"/>
      <c r="BM403" s="599"/>
    </row>
    <row r="404" spans="1:65" s="134" customFormat="1" ht="29.25" customHeight="1" x14ac:dyDescent="0.25">
      <c r="A404" s="484"/>
      <c r="B404" s="484"/>
      <c r="C404" s="484"/>
      <c r="D404" s="484"/>
      <c r="E404" s="484"/>
      <c r="F404" s="813"/>
      <c r="G404" s="484"/>
      <c r="H404" s="484"/>
      <c r="I404" s="484"/>
      <c r="J404" s="484"/>
      <c r="K404" s="484"/>
      <c r="L404" s="484"/>
      <c r="M404" s="484"/>
      <c r="N404" s="821"/>
      <c r="O404" s="484"/>
      <c r="P404" s="467"/>
      <c r="Q404" s="470"/>
      <c r="R404" s="165" t="s">
        <v>952</v>
      </c>
      <c r="S404" s="133"/>
      <c r="T404" s="133"/>
      <c r="U404" s="815"/>
      <c r="V404" s="592"/>
      <c r="W404" s="814"/>
      <c r="X404" s="813"/>
      <c r="Y404" s="826"/>
      <c r="Z404" s="817"/>
      <c r="AA404" s="819"/>
      <c r="AB404" s="817"/>
      <c r="AC404" s="482"/>
      <c r="AD404" s="826"/>
      <c r="AE404" s="816"/>
      <c r="AF404" s="817"/>
      <c r="AG404" s="817"/>
      <c r="AH404" s="592"/>
      <c r="AI404" s="824"/>
      <c r="AJ404" s="824"/>
      <c r="AK404" s="167"/>
      <c r="AL404" s="815"/>
      <c r="AM404" s="592"/>
      <c r="AN404" s="814"/>
      <c r="AO404" s="813"/>
      <c r="AP404" s="599"/>
      <c r="AQ404" s="599"/>
      <c r="AR404" s="599"/>
      <c r="AS404" s="599"/>
      <c r="AT404" s="599"/>
      <c r="AU404" s="484"/>
      <c r="AV404" s="599"/>
      <c r="AW404" s="599"/>
      <c r="AX404" s="599"/>
      <c r="AY404" s="599"/>
      <c r="AZ404" s="599"/>
      <c r="BA404" s="599"/>
      <c r="BB404" s="599"/>
      <c r="BC404" s="599"/>
      <c r="BD404" s="599"/>
      <c r="BE404" s="599"/>
      <c r="BF404" s="599"/>
      <c r="BG404" s="599"/>
      <c r="BH404" s="599"/>
      <c r="BI404" s="599"/>
      <c r="BJ404" s="599"/>
      <c r="BK404" s="599"/>
      <c r="BL404" s="599"/>
      <c r="BM404" s="599"/>
    </row>
    <row r="405" spans="1:65" s="134" customFormat="1" ht="29.25" customHeight="1" x14ac:dyDescent="0.25">
      <c r="A405" s="484"/>
      <c r="B405" s="484"/>
      <c r="C405" s="484"/>
      <c r="D405" s="484"/>
      <c r="E405" s="484"/>
      <c r="F405" s="813"/>
      <c r="G405" s="484"/>
      <c r="H405" s="484"/>
      <c r="I405" s="484"/>
      <c r="J405" s="484"/>
      <c r="K405" s="484"/>
      <c r="L405" s="484"/>
      <c r="M405" s="484"/>
      <c r="N405" s="821"/>
      <c r="O405" s="484"/>
      <c r="P405" s="467"/>
      <c r="Q405" s="470"/>
      <c r="R405" s="165" t="s">
        <v>953</v>
      </c>
      <c r="S405" s="133"/>
      <c r="T405" s="133"/>
      <c r="U405" s="815"/>
      <c r="V405" s="592"/>
      <c r="W405" s="814"/>
      <c r="X405" s="813"/>
      <c r="Y405" s="826"/>
      <c r="Z405" s="817"/>
      <c r="AA405" s="819"/>
      <c r="AB405" s="817"/>
      <c r="AC405" s="482"/>
      <c r="AD405" s="826"/>
      <c r="AE405" s="816"/>
      <c r="AF405" s="817"/>
      <c r="AG405" s="817"/>
      <c r="AH405" s="592"/>
      <c r="AI405" s="824"/>
      <c r="AJ405" s="824"/>
      <c r="AK405" s="167"/>
      <c r="AL405" s="815"/>
      <c r="AM405" s="592"/>
      <c r="AN405" s="814"/>
      <c r="AO405" s="813"/>
      <c r="AP405" s="599"/>
      <c r="AQ405" s="599"/>
      <c r="AR405" s="599"/>
      <c r="AS405" s="599"/>
      <c r="AT405" s="599"/>
      <c r="AU405" s="484"/>
      <c r="AV405" s="599"/>
      <c r="AW405" s="599"/>
      <c r="AX405" s="599"/>
      <c r="AY405" s="599"/>
      <c r="AZ405" s="599"/>
      <c r="BA405" s="599"/>
      <c r="BB405" s="599"/>
      <c r="BC405" s="599"/>
      <c r="BD405" s="599"/>
      <c r="BE405" s="599"/>
      <c r="BF405" s="599"/>
      <c r="BG405" s="599"/>
      <c r="BH405" s="599"/>
      <c r="BI405" s="599"/>
      <c r="BJ405" s="599"/>
      <c r="BK405" s="599"/>
      <c r="BL405" s="599"/>
      <c r="BM405" s="599"/>
    </row>
    <row r="406" spans="1:65" s="134" customFormat="1" ht="29.25" customHeight="1" x14ac:dyDescent="0.25">
      <c r="A406" s="484"/>
      <c r="B406" s="484"/>
      <c r="C406" s="484"/>
      <c r="D406" s="484"/>
      <c r="E406" s="484"/>
      <c r="F406" s="813"/>
      <c r="G406" s="484"/>
      <c r="H406" s="484"/>
      <c r="I406" s="484"/>
      <c r="J406" s="484"/>
      <c r="K406" s="484"/>
      <c r="L406" s="484"/>
      <c r="M406" s="484"/>
      <c r="N406" s="821"/>
      <c r="O406" s="484"/>
      <c r="P406" s="468"/>
      <c r="Q406" s="471"/>
      <c r="R406" s="168" t="s">
        <v>954</v>
      </c>
      <c r="S406" s="133">
        <f>COUNTA(S387:S405)</f>
        <v>0</v>
      </c>
      <c r="T406" s="133">
        <f>COUNTA(T387:T405)</f>
        <v>0</v>
      </c>
      <c r="U406" s="815"/>
      <c r="V406" s="592"/>
      <c r="W406" s="814"/>
      <c r="X406" s="813"/>
      <c r="Y406" s="826"/>
      <c r="Z406" s="817"/>
      <c r="AA406" s="820"/>
      <c r="AB406" s="817"/>
      <c r="AC406" s="483"/>
      <c r="AD406" s="826"/>
      <c r="AE406" s="816"/>
      <c r="AF406" s="817"/>
      <c r="AG406" s="817"/>
      <c r="AH406" s="592"/>
      <c r="AI406" s="825"/>
      <c r="AJ406" s="825"/>
      <c r="AK406" s="140"/>
      <c r="AL406" s="815"/>
      <c r="AM406" s="592"/>
      <c r="AN406" s="814"/>
      <c r="AO406" s="813"/>
      <c r="AP406" s="599"/>
      <c r="AQ406" s="599"/>
      <c r="AR406" s="599"/>
      <c r="AS406" s="599"/>
      <c r="AT406" s="599"/>
      <c r="AU406" s="484"/>
      <c r="AV406" s="599"/>
      <c r="AW406" s="599"/>
      <c r="AX406" s="599"/>
      <c r="AY406" s="599"/>
      <c r="AZ406" s="599"/>
      <c r="BA406" s="599"/>
      <c r="BB406" s="599"/>
      <c r="BC406" s="599"/>
      <c r="BD406" s="599"/>
      <c r="BE406" s="599"/>
      <c r="BF406" s="599"/>
      <c r="BG406" s="599"/>
      <c r="BH406" s="599"/>
      <c r="BI406" s="599"/>
      <c r="BJ406" s="599"/>
      <c r="BK406" s="599"/>
      <c r="BL406" s="599"/>
      <c r="BM406" s="599"/>
    </row>
    <row r="407" spans="1:65" s="134" customFormat="1" ht="15" customHeight="1" x14ac:dyDescent="0.25">
      <c r="A407" s="154">
        <v>12</v>
      </c>
      <c r="F407" s="169"/>
      <c r="P407" s="109"/>
      <c r="Q407" s="170"/>
      <c r="V407" s="171"/>
      <c r="W407" s="172"/>
      <c r="X407" s="169"/>
      <c r="AD407" s="173"/>
      <c r="AH407" s="173"/>
      <c r="AI407" s="173"/>
      <c r="AJ407" s="173"/>
      <c r="AK407" s="173"/>
      <c r="AN407" s="172"/>
      <c r="AO407" s="169"/>
      <c r="AR407" s="174"/>
      <c r="AS407" s="174"/>
      <c r="BA407" s="175"/>
      <c r="BG407" s="175"/>
      <c r="BM407" s="175"/>
    </row>
    <row r="408" spans="1:65" ht="15" customHeight="1" x14ac:dyDescent="0.25">
      <c r="A408" s="154">
        <v>12</v>
      </c>
    </row>
    <row r="409" spans="1:65" ht="15" customHeight="1" x14ac:dyDescent="0.25">
      <c r="A409" s="154">
        <v>12</v>
      </c>
    </row>
    <row r="410" spans="1:65" ht="15" customHeight="1" x14ac:dyDescent="0.25">
      <c r="A410" s="154">
        <v>12</v>
      </c>
    </row>
    <row r="411" spans="1:65" ht="15" customHeight="1" x14ac:dyDescent="0.25">
      <c r="A411" s="154">
        <v>12</v>
      </c>
    </row>
    <row r="412" spans="1:65" ht="15" customHeight="1" x14ac:dyDescent="0.25">
      <c r="A412" s="154">
        <v>12</v>
      </c>
    </row>
    <row r="413" spans="1:65" ht="15" customHeight="1" x14ac:dyDescent="0.25">
      <c r="A413" s="154">
        <v>12</v>
      </c>
    </row>
    <row r="414" spans="1:65" ht="15" customHeight="1" x14ac:dyDescent="0.25">
      <c r="A414" s="154">
        <v>12</v>
      </c>
    </row>
    <row r="415" spans="1:65" ht="15" customHeight="1" x14ac:dyDescent="0.25">
      <c r="A415" s="154">
        <v>12</v>
      </c>
    </row>
    <row r="416" spans="1:65" ht="15" customHeight="1" x14ac:dyDescent="0.25">
      <c r="A416" s="154">
        <v>12</v>
      </c>
    </row>
    <row r="417" spans="1:1" ht="15" customHeight="1" x14ac:dyDescent="0.25">
      <c r="A417" s="154">
        <v>12</v>
      </c>
    </row>
    <row r="418" spans="1:1" ht="15" customHeight="1" x14ac:dyDescent="0.25">
      <c r="A418" s="154">
        <v>12</v>
      </c>
    </row>
    <row r="419" spans="1:1" ht="15" customHeight="1" x14ac:dyDescent="0.25">
      <c r="A419" s="154">
        <v>12</v>
      </c>
    </row>
    <row r="420" spans="1:1" ht="15" customHeight="1" x14ac:dyDescent="0.25">
      <c r="A420" s="154">
        <v>12</v>
      </c>
    </row>
    <row r="421" spans="1:1" ht="15" customHeight="1" x14ac:dyDescent="0.25">
      <c r="A421" s="154">
        <v>12</v>
      </c>
    </row>
    <row r="422" spans="1:1" ht="15" customHeight="1" x14ac:dyDescent="0.25">
      <c r="A422" s="154">
        <v>12</v>
      </c>
    </row>
    <row r="423" spans="1:1" ht="15" customHeight="1" x14ac:dyDescent="0.25">
      <c r="A423" s="154">
        <v>12</v>
      </c>
    </row>
    <row r="424" spans="1:1" ht="15" customHeight="1" x14ac:dyDescent="0.25">
      <c r="A424" s="154">
        <v>12</v>
      </c>
    </row>
    <row r="425" spans="1:1" ht="0.75" customHeight="1" x14ac:dyDescent="0.25">
      <c r="A425" s="779">
        <v>12</v>
      </c>
    </row>
    <row r="426" spans="1:1" ht="2.25" customHeight="1" x14ac:dyDescent="0.25">
      <c r="A426" s="779">
        <v>12</v>
      </c>
    </row>
  </sheetData>
  <autoFilter ref="A1:BM426" xr:uid="{AC1E3A1B-4B4D-E746-A148-26DC776F8FFE}">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3" showButton="0"/>
    <filterColumn colId="14" showButton="0"/>
  </autoFilter>
  <mergeCells count="1893">
    <mergeCell ref="AW27:AW46"/>
    <mergeCell ref="AX27:AX46"/>
    <mergeCell ref="AY27:AY46"/>
    <mergeCell ref="AZ27:AZ46"/>
    <mergeCell ref="BA27:BA46"/>
    <mergeCell ref="BB27:BB46"/>
    <mergeCell ref="BC27:BC46"/>
    <mergeCell ref="BD27:BD46"/>
    <mergeCell ref="BE27:BE46"/>
    <mergeCell ref="BF27:BF46"/>
    <mergeCell ref="BM394:BM406"/>
    <mergeCell ref="A425:A426"/>
    <mergeCell ref="BG394:BG406"/>
    <mergeCell ref="BH394:BH406"/>
    <mergeCell ref="BI394:BI406"/>
    <mergeCell ref="BJ394:BJ406"/>
    <mergeCell ref="BK394:BK406"/>
    <mergeCell ref="BL394:BL406"/>
    <mergeCell ref="BA394:BA406"/>
    <mergeCell ref="BB394:BB406"/>
    <mergeCell ref="BC394:BC406"/>
    <mergeCell ref="BD394:BD406"/>
    <mergeCell ref="BE394:BE406"/>
    <mergeCell ref="BF394:BF406"/>
    <mergeCell ref="AU394:AU406"/>
    <mergeCell ref="AV394:AV406"/>
    <mergeCell ref="AW394:AW406"/>
    <mergeCell ref="AX394:AX406"/>
    <mergeCell ref="AY394:AY406"/>
    <mergeCell ref="AZ394:AZ406"/>
    <mergeCell ref="AG394:AG406"/>
    <mergeCell ref="AH394:AH406"/>
    <mergeCell ref="BM387:BM393"/>
    <mergeCell ref="X394:X406"/>
    <mergeCell ref="Y394:Y406"/>
    <mergeCell ref="Z394:Z406"/>
    <mergeCell ref="AA394:AA406"/>
    <mergeCell ref="AB394:AB406"/>
    <mergeCell ref="AC394:AC406"/>
    <mergeCell ref="AD394:AD406"/>
    <mergeCell ref="AE394:AE406"/>
    <mergeCell ref="AF394:AF406"/>
    <mergeCell ref="BG387:BG393"/>
    <mergeCell ref="BH387:BH393"/>
    <mergeCell ref="BI387:BI393"/>
    <mergeCell ref="BJ387:BJ393"/>
    <mergeCell ref="BK387:BK393"/>
    <mergeCell ref="BL387:BL393"/>
    <mergeCell ref="BA387:BA393"/>
    <mergeCell ref="BB387:BB393"/>
    <mergeCell ref="BC387:BC393"/>
    <mergeCell ref="BD387:BD393"/>
    <mergeCell ref="BE387:BE393"/>
    <mergeCell ref="BF387:BF393"/>
    <mergeCell ref="AU387:AU393"/>
    <mergeCell ref="AV387:AV393"/>
    <mergeCell ref="AW387:AW393"/>
    <mergeCell ref="AX387:AX393"/>
    <mergeCell ref="AY387:AY393"/>
    <mergeCell ref="AZ387:AZ393"/>
    <mergeCell ref="AO387:AO406"/>
    <mergeCell ref="AP387:AP393"/>
    <mergeCell ref="AQ387:AQ393"/>
    <mergeCell ref="AR387:AR393"/>
    <mergeCell ref="AS387:AS393"/>
    <mergeCell ref="AT387:AT393"/>
    <mergeCell ref="AT394:AT406"/>
    <mergeCell ref="AH387:AH393"/>
    <mergeCell ref="AI387:AI406"/>
    <mergeCell ref="AJ387:AJ406"/>
    <mergeCell ref="AL387:AL406"/>
    <mergeCell ref="AM387:AM406"/>
    <mergeCell ref="AN387:AN406"/>
    <mergeCell ref="AP394:AP406"/>
    <mergeCell ref="AQ394:AQ406"/>
    <mergeCell ref="AR394:AR406"/>
    <mergeCell ref="AS394:AS406"/>
    <mergeCell ref="AB387:AB393"/>
    <mergeCell ref="AC387:AC393"/>
    <mergeCell ref="AD387:AD393"/>
    <mergeCell ref="AE387:AE393"/>
    <mergeCell ref="AF387:AF393"/>
    <mergeCell ref="AG387:AG393"/>
    <mergeCell ref="V387:V406"/>
    <mergeCell ref="W387:W406"/>
    <mergeCell ref="X387:X393"/>
    <mergeCell ref="Y387:Y393"/>
    <mergeCell ref="Z387:Z393"/>
    <mergeCell ref="AA387:AA393"/>
    <mergeCell ref="G387:G406"/>
    <mergeCell ref="H387:H406"/>
    <mergeCell ref="I387:I406"/>
    <mergeCell ref="J387:J406"/>
    <mergeCell ref="K387:K406"/>
    <mergeCell ref="L387:L406"/>
    <mergeCell ref="M387:M406"/>
    <mergeCell ref="N387:N406"/>
    <mergeCell ref="O387:O406"/>
    <mergeCell ref="P387:P406"/>
    <mergeCell ref="Q387:Q406"/>
    <mergeCell ref="U387:U406"/>
    <mergeCell ref="BJ374:BJ386"/>
    <mergeCell ref="BK374:BK386"/>
    <mergeCell ref="BL374:BL386"/>
    <mergeCell ref="BM374:BM386"/>
    <mergeCell ref="A387:A406"/>
    <mergeCell ref="B387:B406"/>
    <mergeCell ref="C387:C406"/>
    <mergeCell ref="D387:D406"/>
    <mergeCell ref="E387:E406"/>
    <mergeCell ref="F387:F406"/>
    <mergeCell ref="BD374:BD386"/>
    <mergeCell ref="BE374:BE386"/>
    <mergeCell ref="BF374:BF386"/>
    <mergeCell ref="BG374:BG386"/>
    <mergeCell ref="BH374:BH386"/>
    <mergeCell ref="BI374:BI386"/>
    <mergeCell ref="AX374:AX386"/>
    <mergeCell ref="AY374:AY386"/>
    <mergeCell ref="AZ374:AZ386"/>
    <mergeCell ref="BA374:BA386"/>
    <mergeCell ref="BB374:BB386"/>
    <mergeCell ref="BC374:BC386"/>
    <mergeCell ref="AR374:AR386"/>
    <mergeCell ref="AS374:AS386"/>
    <mergeCell ref="AT374:AT386"/>
    <mergeCell ref="AU374:AU386"/>
    <mergeCell ref="A367:A386"/>
    <mergeCell ref="B367:B386"/>
    <mergeCell ref="C367:C386"/>
    <mergeCell ref="D367:D386"/>
    <mergeCell ref="E367:E386"/>
    <mergeCell ref="F367:F386"/>
    <mergeCell ref="BM367:BM373"/>
    <mergeCell ref="X374:X386"/>
    <mergeCell ref="Y374:Y386"/>
    <mergeCell ref="Z374:Z386"/>
    <mergeCell ref="AA374:AA386"/>
    <mergeCell ref="AB374:AB386"/>
    <mergeCell ref="AC374:AC386"/>
    <mergeCell ref="BD367:BD373"/>
    <mergeCell ref="BE367:BE373"/>
    <mergeCell ref="BF367:BF373"/>
    <mergeCell ref="BG367:BG373"/>
    <mergeCell ref="BH367:BH373"/>
    <mergeCell ref="BI367:BI373"/>
    <mergeCell ref="AX367:AX373"/>
    <mergeCell ref="AY367:AY373"/>
    <mergeCell ref="AZ367:AZ373"/>
    <mergeCell ref="BA367:BA373"/>
    <mergeCell ref="BB367:BB373"/>
    <mergeCell ref="BC367:BC373"/>
    <mergeCell ref="AR367:AR373"/>
    <mergeCell ref="AS367:AS373"/>
    <mergeCell ref="AT367:AT373"/>
    <mergeCell ref="AU367:AU373"/>
    <mergeCell ref="AD374:AD386"/>
    <mergeCell ref="AV374:AV386"/>
    <mergeCell ref="AW374:AW386"/>
    <mergeCell ref="AV367:AV373"/>
    <mergeCell ref="AW367:AW373"/>
    <mergeCell ref="AL367:AL386"/>
    <mergeCell ref="AM367:AM386"/>
    <mergeCell ref="AN367:AN386"/>
    <mergeCell ref="AO367:AO386"/>
    <mergeCell ref="G367:G386"/>
    <mergeCell ref="H367:H386"/>
    <mergeCell ref="I367:I386"/>
    <mergeCell ref="AP367:AP373"/>
    <mergeCell ref="AQ367:AQ373"/>
    <mergeCell ref="AQ374:AQ386"/>
    <mergeCell ref="AE367:AE373"/>
    <mergeCell ref="AF367:AF373"/>
    <mergeCell ref="AG367:AG373"/>
    <mergeCell ref="AH367:AH373"/>
    <mergeCell ref="AI367:AI386"/>
    <mergeCell ref="AJ367:AJ386"/>
    <mergeCell ref="AE374:AE386"/>
    <mergeCell ref="AF374:AF386"/>
    <mergeCell ref="AG374:AG386"/>
    <mergeCell ref="AH374:AH386"/>
    <mergeCell ref="AP374:AP386"/>
    <mergeCell ref="Z367:Z373"/>
    <mergeCell ref="AA367:AA373"/>
    <mergeCell ref="AB367:AB373"/>
    <mergeCell ref="P367:P386"/>
    <mergeCell ref="Q367:Q386"/>
    <mergeCell ref="U367:U386"/>
    <mergeCell ref="V367:V386"/>
    <mergeCell ref="W367:W386"/>
    <mergeCell ref="X367:X373"/>
    <mergeCell ref="J367:J386"/>
    <mergeCell ref="K367:K386"/>
    <mergeCell ref="L367:L386"/>
    <mergeCell ref="M367:M386"/>
    <mergeCell ref="N367:N386"/>
    <mergeCell ref="O367:O386"/>
    <mergeCell ref="AH354:AH366"/>
    <mergeCell ref="AP354:AP366"/>
    <mergeCell ref="AQ354:AQ366"/>
    <mergeCell ref="AR354:AR366"/>
    <mergeCell ref="Y367:Y373"/>
    <mergeCell ref="AT354:AT366"/>
    <mergeCell ref="AB354:AB366"/>
    <mergeCell ref="AC354:AC366"/>
    <mergeCell ref="AD354:AD366"/>
    <mergeCell ref="AE354:AE366"/>
    <mergeCell ref="AF354:AF366"/>
    <mergeCell ref="AG354:AG366"/>
    <mergeCell ref="Y347:Y353"/>
    <mergeCell ref="BG354:BG366"/>
    <mergeCell ref="BH354:BH366"/>
    <mergeCell ref="BI354:BI366"/>
    <mergeCell ref="BJ354:BJ366"/>
    <mergeCell ref="AP347:AP353"/>
    <mergeCell ref="AQ347:AQ353"/>
    <mergeCell ref="AR347:AR353"/>
    <mergeCell ref="AS347:AS353"/>
    <mergeCell ref="AT347:AT353"/>
    <mergeCell ref="AS354:AS366"/>
    <mergeCell ref="AC367:AC373"/>
    <mergeCell ref="AD367:AD373"/>
    <mergeCell ref="BK354:BK366"/>
    <mergeCell ref="BL354:BL366"/>
    <mergeCell ref="BA354:BA366"/>
    <mergeCell ref="BB354:BB366"/>
    <mergeCell ref="BC354:BC366"/>
    <mergeCell ref="BD354:BD366"/>
    <mergeCell ref="BE354:BE366"/>
    <mergeCell ref="BF354:BF366"/>
    <mergeCell ref="AU354:AU366"/>
    <mergeCell ref="AV354:AV366"/>
    <mergeCell ref="AW354:AW366"/>
    <mergeCell ref="AX354:AX366"/>
    <mergeCell ref="AY354:AY366"/>
    <mergeCell ref="AZ354:AZ366"/>
    <mergeCell ref="BJ367:BJ373"/>
    <mergeCell ref="BK367:BK373"/>
    <mergeCell ref="BL367:BL373"/>
    <mergeCell ref="BM347:BM353"/>
    <mergeCell ref="BB347:BB353"/>
    <mergeCell ref="BC347:BC353"/>
    <mergeCell ref="BD347:BD353"/>
    <mergeCell ref="BE347:BE353"/>
    <mergeCell ref="BF347:BF353"/>
    <mergeCell ref="BG347:BG353"/>
    <mergeCell ref="AV347:AV353"/>
    <mergeCell ref="AW347:AW353"/>
    <mergeCell ref="AX347:AX353"/>
    <mergeCell ref="AY347:AY353"/>
    <mergeCell ref="AZ347:AZ353"/>
    <mergeCell ref="BA347:BA353"/>
    <mergeCell ref="AU347:AU353"/>
    <mergeCell ref="BH347:BH353"/>
    <mergeCell ref="BI347:BI353"/>
    <mergeCell ref="BJ347:BJ353"/>
    <mergeCell ref="BK347:BK353"/>
    <mergeCell ref="BL347:BL353"/>
    <mergeCell ref="BM354:BM366"/>
    <mergeCell ref="A347:A366"/>
    <mergeCell ref="B347:B366"/>
    <mergeCell ref="C347:C366"/>
    <mergeCell ref="D347:D366"/>
    <mergeCell ref="E347:E366"/>
    <mergeCell ref="F347:F366"/>
    <mergeCell ref="G347:G366"/>
    <mergeCell ref="BE334:BE346"/>
    <mergeCell ref="BF334:BF346"/>
    <mergeCell ref="BG334:BG346"/>
    <mergeCell ref="BH334:BH346"/>
    <mergeCell ref="BI334:BI346"/>
    <mergeCell ref="BJ334:BJ346"/>
    <mergeCell ref="AY334:AY346"/>
    <mergeCell ref="AZ334:AZ346"/>
    <mergeCell ref="BA334:BA346"/>
    <mergeCell ref="BB334:BB346"/>
    <mergeCell ref="AI347:AI366"/>
    <mergeCell ref="AJ347:AJ366"/>
    <mergeCell ref="AL347:AL366"/>
    <mergeCell ref="AM347:AM366"/>
    <mergeCell ref="AN347:AN366"/>
    <mergeCell ref="AO347:AO366"/>
    <mergeCell ref="AC347:AC353"/>
    <mergeCell ref="AD347:AD353"/>
    <mergeCell ref="AE347:AE353"/>
    <mergeCell ref="AF347:AF353"/>
    <mergeCell ref="AG347:AG353"/>
    <mergeCell ref="AH347:AH353"/>
    <mergeCell ref="W347:W366"/>
    <mergeCell ref="X347:X353"/>
    <mergeCell ref="BK327:BK333"/>
    <mergeCell ref="BL327:BL333"/>
    <mergeCell ref="BM327:BM333"/>
    <mergeCell ref="AF327:AF333"/>
    <mergeCell ref="AG327:AG333"/>
    <mergeCell ref="AH327:AH333"/>
    <mergeCell ref="AI327:AI346"/>
    <mergeCell ref="AJ327:AJ346"/>
    <mergeCell ref="AL327:AL346"/>
    <mergeCell ref="N347:N366"/>
    <mergeCell ref="O347:O366"/>
    <mergeCell ref="P347:P366"/>
    <mergeCell ref="Q347:Q366"/>
    <mergeCell ref="U347:U366"/>
    <mergeCell ref="V347:V366"/>
    <mergeCell ref="H347:H366"/>
    <mergeCell ref="I347:I366"/>
    <mergeCell ref="J347:J366"/>
    <mergeCell ref="K347:K366"/>
    <mergeCell ref="L347:L366"/>
    <mergeCell ref="M347:M366"/>
    <mergeCell ref="BK334:BK346"/>
    <mergeCell ref="BL334:BL346"/>
    <mergeCell ref="BM334:BM346"/>
    <mergeCell ref="Z347:Z353"/>
    <mergeCell ref="AA347:AA353"/>
    <mergeCell ref="AB347:AB353"/>
    <mergeCell ref="X354:X366"/>
    <mergeCell ref="Y354:Y366"/>
    <mergeCell ref="Z354:Z366"/>
    <mergeCell ref="AA354:AA366"/>
    <mergeCell ref="AM327:AM346"/>
    <mergeCell ref="AN327:AN346"/>
    <mergeCell ref="AO327:AO346"/>
    <mergeCell ref="AP327:AP333"/>
    <mergeCell ref="AQ327:AQ333"/>
    <mergeCell ref="AR327:AR333"/>
    <mergeCell ref="AR334:AR346"/>
    <mergeCell ref="BC334:BC346"/>
    <mergeCell ref="BD334:BD346"/>
    <mergeCell ref="AS334:AS346"/>
    <mergeCell ref="AT334:AT346"/>
    <mergeCell ref="AU334:AU346"/>
    <mergeCell ref="AV334:AV346"/>
    <mergeCell ref="AW334:AW346"/>
    <mergeCell ref="AX334:AX346"/>
    <mergeCell ref="AE334:AE346"/>
    <mergeCell ref="AF334:AF346"/>
    <mergeCell ref="AG334:AG346"/>
    <mergeCell ref="AH334:AH346"/>
    <mergeCell ref="AP334:AP346"/>
    <mergeCell ref="AQ334:AQ346"/>
    <mergeCell ref="BE327:BE333"/>
    <mergeCell ref="BF327:BF333"/>
    <mergeCell ref="BG327:BG333"/>
    <mergeCell ref="BH327:BH333"/>
    <mergeCell ref="BI327:BI333"/>
    <mergeCell ref="BJ327:BJ333"/>
    <mergeCell ref="AY327:AY333"/>
    <mergeCell ref="AZ327:AZ333"/>
    <mergeCell ref="BA327:BA333"/>
    <mergeCell ref="BB327:BB333"/>
    <mergeCell ref="BC327:BC333"/>
    <mergeCell ref="BD327:BD333"/>
    <mergeCell ref="AS327:AS333"/>
    <mergeCell ref="AT327:AT333"/>
    <mergeCell ref="AU327:AU333"/>
    <mergeCell ref="AV327:AV333"/>
    <mergeCell ref="AW327:AW333"/>
    <mergeCell ref="AX327:AX333"/>
    <mergeCell ref="AA327:AA333"/>
    <mergeCell ref="AB327:AB333"/>
    <mergeCell ref="AC327:AC333"/>
    <mergeCell ref="AD327:AD333"/>
    <mergeCell ref="AE327:AE333"/>
    <mergeCell ref="Q327:Q346"/>
    <mergeCell ref="U327:U346"/>
    <mergeCell ref="V327:V346"/>
    <mergeCell ref="W327:W346"/>
    <mergeCell ref="X327:X333"/>
    <mergeCell ref="Y327:Y333"/>
    <mergeCell ref="K327:K346"/>
    <mergeCell ref="L327:L346"/>
    <mergeCell ref="M327:M346"/>
    <mergeCell ref="N327:N346"/>
    <mergeCell ref="O327:O346"/>
    <mergeCell ref="P327:P346"/>
    <mergeCell ref="X334:X346"/>
    <mergeCell ref="Y334:Y346"/>
    <mergeCell ref="Z334:Z346"/>
    <mergeCell ref="AA334:AA346"/>
    <mergeCell ref="AB334:AB346"/>
    <mergeCell ref="AC334:AC346"/>
    <mergeCell ref="AD334:AD346"/>
    <mergeCell ref="B327:B346"/>
    <mergeCell ref="C327:C346"/>
    <mergeCell ref="D327:D346"/>
    <mergeCell ref="E327:E346"/>
    <mergeCell ref="F327:F346"/>
    <mergeCell ref="G327:G346"/>
    <mergeCell ref="H327:H346"/>
    <mergeCell ref="I327:I346"/>
    <mergeCell ref="J327:J346"/>
    <mergeCell ref="BG314:BG326"/>
    <mergeCell ref="BH314:BH326"/>
    <mergeCell ref="BI314:BI326"/>
    <mergeCell ref="BJ314:BJ326"/>
    <mergeCell ref="BK314:BK326"/>
    <mergeCell ref="BL314:BL326"/>
    <mergeCell ref="BA314:BA326"/>
    <mergeCell ref="BB314:BB326"/>
    <mergeCell ref="BC314:BC326"/>
    <mergeCell ref="BD314:BD326"/>
    <mergeCell ref="BE314:BE326"/>
    <mergeCell ref="BF314:BF326"/>
    <mergeCell ref="AU314:AU326"/>
    <mergeCell ref="AV314:AV326"/>
    <mergeCell ref="AW314:AW326"/>
    <mergeCell ref="AX314:AX326"/>
    <mergeCell ref="AY314:AY326"/>
    <mergeCell ref="AZ314:AZ326"/>
    <mergeCell ref="AG314:AG326"/>
    <mergeCell ref="AH314:AH326"/>
    <mergeCell ref="AP314:AP326"/>
    <mergeCell ref="AQ314:AQ326"/>
    <mergeCell ref="Z327:Z333"/>
    <mergeCell ref="BM307:BM313"/>
    <mergeCell ref="X314:X326"/>
    <mergeCell ref="Y314:Y326"/>
    <mergeCell ref="Z314:Z326"/>
    <mergeCell ref="AA314:AA326"/>
    <mergeCell ref="AB314:AB326"/>
    <mergeCell ref="AC314:AC326"/>
    <mergeCell ref="AD314:AD326"/>
    <mergeCell ref="AE314:AE326"/>
    <mergeCell ref="AF314:AF326"/>
    <mergeCell ref="BG307:BG313"/>
    <mergeCell ref="BH307:BH313"/>
    <mergeCell ref="BI307:BI313"/>
    <mergeCell ref="BJ307:BJ313"/>
    <mergeCell ref="BK307:BK313"/>
    <mergeCell ref="BL307:BL313"/>
    <mergeCell ref="BA307:BA313"/>
    <mergeCell ref="BB307:BB313"/>
    <mergeCell ref="BC307:BC313"/>
    <mergeCell ref="BD307:BD313"/>
    <mergeCell ref="BE307:BE313"/>
    <mergeCell ref="BF307:BF313"/>
    <mergeCell ref="AU307:AU313"/>
    <mergeCell ref="AV307:AV313"/>
    <mergeCell ref="AW307:AW313"/>
    <mergeCell ref="AX307:AX313"/>
    <mergeCell ref="AY307:AY313"/>
    <mergeCell ref="AZ307:AZ313"/>
    <mergeCell ref="AO307:AO326"/>
    <mergeCell ref="AP307:AP313"/>
    <mergeCell ref="BM314:BM326"/>
    <mergeCell ref="AR307:AR313"/>
    <mergeCell ref="AS307:AS313"/>
    <mergeCell ref="AT307:AT313"/>
    <mergeCell ref="AT314:AT326"/>
    <mergeCell ref="AH307:AH313"/>
    <mergeCell ref="AI307:AI326"/>
    <mergeCell ref="AJ307:AJ326"/>
    <mergeCell ref="AL307:AL326"/>
    <mergeCell ref="AM307:AM326"/>
    <mergeCell ref="AN307:AN326"/>
    <mergeCell ref="AB307:AB313"/>
    <mergeCell ref="AC307:AC313"/>
    <mergeCell ref="AD307:AD313"/>
    <mergeCell ref="AE307:AE313"/>
    <mergeCell ref="AF307:AF313"/>
    <mergeCell ref="AG307:AG313"/>
    <mergeCell ref="AR314:AR326"/>
    <mergeCell ref="AS314:AS326"/>
    <mergeCell ref="X307:X313"/>
    <mergeCell ref="Y307:Y313"/>
    <mergeCell ref="Z307:Z313"/>
    <mergeCell ref="AA307:AA313"/>
    <mergeCell ref="M307:M326"/>
    <mergeCell ref="N307:N326"/>
    <mergeCell ref="O307:O326"/>
    <mergeCell ref="P307:P326"/>
    <mergeCell ref="Q307:Q326"/>
    <mergeCell ref="U307:U326"/>
    <mergeCell ref="G307:G326"/>
    <mergeCell ref="H307:H326"/>
    <mergeCell ref="I307:I326"/>
    <mergeCell ref="J307:J326"/>
    <mergeCell ref="K307:K326"/>
    <mergeCell ref="L307:L326"/>
    <mergeCell ref="AQ307:AQ313"/>
    <mergeCell ref="BL294:BL306"/>
    <mergeCell ref="BM294:BM306"/>
    <mergeCell ref="A307:A326"/>
    <mergeCell ref="B307:B326"/>
    <mergeCell ref="C307:C326"/>
    <mergeCell ref="D307:D326"/>
    <mergeCell ref="E307:E326"/>
    <mergeCell ref="F307:F326"/>
    <mergeCell ref="BD294:BD306"/>
    <mergeCell ref="BE294:BE306"/>
    <mergeCell ref="BF294:BF306"/>
    <mergeCell ref="BG294:BG306"/>
    <mergeCell ref="BH294:BH306"/>
    <mergeCell ref="BI294:BI306"/>
    <mergeCell ref="AX294:AX306"/>
    <mergeCell ref="AY294:AY306"/>
    <mergeCell ref="AZ294:AZ306"/>
    <mergeCell ref="BA294:BA306"/>
    <mergeCell ref="BB294:BB306"/>
    <mergeCell ref="BC294:BC306"/>
    <mergeCell ref="AR294:AR306"/>
    <mergeCell ref="AS294:AS306"/>
    <mergeCell ref="AT294:AT306"/>
    <mergeCell ref="AU294:AU306"/>
    <mergeCell ref="AV294:AV306"/>
    <mergeCell ref="AW294:AW306"/>
    <mergeCell ref="AD294:AD306"/>
    <mergeCell ref="AE294:AE306"/>
    <mergeCell ref="AF294:AF306"/>
    <mergeCell ref="AG294:AG306"/>
    <mergeCell ref="V307:V326"/>
    <mergeCell ref="W307:W326"/>
    <mergeCell ref="BJ287:BJ293"/>
    <mergeCell ref="BK287:BK293"/>
    <mergeCell ref="BL287:BL293"/>
    <mergeCell ref="BM287:BM293"/>
    <mergeCell ref="X294:X306"/>
    <mergeCell ref="Y294:Y306"/>
    <mergeCell ref="Z294:Z306"/>
    <mergeCell ref="AA294:AA306"/>
    <mergeCell ref="AB294:AB306"/>
    <mergeCell ref="AC294:AC306"/>
    <mergeCell ref="BD287:BD293"/>
    <mergeCell ref="BE287:BE293"/>
    <mergeCell ref="BF287:BF293"/>
    <mergeCell ref="BG287:BG293"/>
    <mergeCell ref="BH287:BH293"/>
    <mergeCell ref="BI287:BI293"/>
    <mergeCell ref="AX287:AX293"/>
    <mergeCell ref="AY287:AY293"/>
    <mergeCell ref="AZ287:AZ293"/>
    <mergeCell ref="BA287:BA293"/>
    <mergeCell ref="BB287:BB293"/>
    <mergeCell ref="BC287:BC293"/>
    <mergeCell ref="AR287:AR293"/>
    <mergeCell ref="AS287:AS293"/>
    <mergeCell ref="AT287:AT293"/>
    <mergeCell ref="AU287:AU293"/>
    <mergeCell ref="AV287:AV293"/>
    <mergeCell ref="AW287:AW293"/>
    <mergeCell ref="AL287:AL306"/>
    <mergeCell ref="AM287:AM306"/>
    <mergeCell ref="BJ294:BJ306"/>
    <mergeCell ref="BK294:BK306"/>
    <mergeCell ref="AN287:AN306"/>
    <mergeCell ref="AO287:AO306"/>
    <mergeCell ref="AP287:AP293"/>
    <mergeCell ref="AQ287:AQ293"/>
    <mergeCell ref="AQ294:AQ306"/>
    <mergeCell ref="AE287:AE293"/>
    <mergeCell ref="AF287:AF293"/>
    <mergeCell ref="AG287:AG293"/>
    <mergeCell ref="AH287:AH293"/>
    <mergeCell ref="AI287:AI306"/>
    <mergeCell ref="AJ287:AJ306"/>
    <mergeCell ref="Y287:Y293"/>
    <mergeCell ref="Z287:Z293"/>
    <mergeCell ref="AA287:AA293"/>
    <mergeCell ref="AB287:AB293"/>
    <mergeCell ref="AC287:AC293"/>
    <mergeCell ref="AD287:AD293"/>
    <mergeCell ref="AH294:AH306"/>
    <mergeCell ref="AP294:AP306"/>
    <mergeCell ref="P287:P306"/>
    <mergeCell ref="Q287:Q306"/>
    <mergeCell ref="U287:U306"/>
    <mergeCell ref="V287:V306"/>
    <mergeCell ref="W287:W306"/>
    <mergeCell ref="X287:X293"/>
    <mergeCell ref="J287:J306"/>
    <mergeCell ref="K287:K306"/>
    <mergeCell ref="L287:L306"/>
    <mergeCell ref="M287:M306"/>
    <mergeCell ref="N287:N306"/>
    <mergeCell ref="O287:O306"/>
    <mergeCell ref="BM274:BM286"/>
    <mergeCell ref="A287:A306"/>
    <mergeCell ref="B287:B306"/>
    <mergeCell ref="C287:C306"/>
    <mergeCell ref="D287:D306"/>
    <mergeCell ref="E287:E306"/>
    <mergeCell ref="F287:F306"/>
    <mergeCell ref="G287:G306"/>
    <mergeCell ref="H287:H306"/>
    <mergeCell ref="I287:I306"/>
    <mergeCell ref="BG274:BG286"/>
    <mergeCell ref="BH274:BH286"/>
    <mergeCell ref="BI274:BI286"/>
    <mergeCell ref="BJ274:BJ286"/>
    <mergeCell ref="BK274:BK286"/>
    <mergeCell ref="BL274:BL286"/>
    <mergeCell ref="BA274:BA286"/>
    <mergeCell ref="BB274:BB286"/>
    <mergeCell ref="BC274:BC286"/>
    <mergeCell ref="BD274:BD286"/>
    <mergeCell ref="BM267:BM273"/>
    <mergeCell ref="X274:X286"/>
    <mergeCell ref="Y274:Y286"/>
    <mergeCell ref="Z274:Z286"/>
    <mergeCell ref="AA274:AA286"/>
    <mergeCell ref="AB274:AB286"/>
    <mergeCell ref="AC274:AC286"/>
    <mergeCell ref="AD274:AD286"/>
    <mergeCell ref="AE274:AE286"/>
    <mergeCell ref="AF274:AF286"/>
    <mergeCell ref="BG267:BG273"/>
    <mergeCell ref="BH267:BH273"/>
    <mergeCell ref="BI267:BI273"/>
    <mergeCell ref="BJ267:BJ273"/>
    <mergeCell ref="BK267:BK273"/>
    <mergeCell ref="BL267:BL273"/>
    <mergeCell ref="BA267:BA273"/>
    <mergeCell ref="BB267:BB273"/>
    <mergeCell ref="BC267:BC273"/>
    <mergeCell ref="BD267:BD273"/>
    <mergeCell ref="BE267:BE273"/>
    <mergeCell ref="BF267:BF273"/>
    <mergeCell ref="AU267:AU273"/>
    <mergeCell ref="AV267:AV273"/>
    <mergeCell ref="AW267:AW273"/>
    <mergeCell ref="AX267:AX273"/>
    <mergeCell ref="AY267:AY273"/>
    <mergeCell ref="AZ267:AZ273"/>
    <mergeCell ref="AO267:AO286"/>
    <mergeCell ref="AP267:AP273"/>
    <mergeCell ref="AQ267:AQ273"/>
    <mergeCell ref="AR267:AR273"/>
    <mergeCell ref="AS267:AS273"/>
    <mergeCell ref="AT267:AT273"/>
    <mergeCell ref="AT274:AT286"/>
    <mergeCell ref="BE274:BE286"/>
    <mergeCell ref="BF274:BF286"/>
    <mergeCell ref="AU274:AU286"/>
    <mergeCell ref="AV274:AV286"/>
    <mergeCell ref="AW274:AW286"/>
    <mergeCell ref="AX274:AX286"/>
    <mergeCell ref="AY274:AY286"/>
    <mergeCell ref="AZ274:AZ286"/>
    <mergeCell ref="AP274:AP286"/>
    <mergeCell ref="AQ274:AQ286"/>
    <mergeCell ref="AR274:AR286"/>
    <mergeCell ref="AS274:AS286"/>
    <mergeCell ref="AH267:AH273"/>
    <mergeCell ref="AI267:AI286"/>
    <mergeCell ref="AJ267:AJ286"/>
    <mergeCell ref="AL267:AL286"/>
    <mergeCell ref="AM267:AM286"/>
    <mergeCell ref="AN267:AN286"/>
    <mergeCell ref="AB267:AB273"/>
    <mergeCell ref="AC267:AC273"/>
    <mergeCell ref="AD267:AD273"/>
    <mergeCell ref="AE267:AE273"/>
    <mergeCell ref="AF267:AF273"/>
    <mergeCell ref="AG267:AG273"/>
    <mergeCell ref="V267:V286"/>
    <mergeCell ref="W267:W286"/>
    <mergeCell ref="X267:X273"/>
    <mergeCell ref="Y267:Y273"/>
    <mergeCell ref="Z267:Z273"/>
    <mergeCell ref="AA267:AA273"/>
    <mergeCell ref="AG274:AG286"/>
    <mergeCell ref="AH274:AH286"/>
    <mergeCell ref="M267:M286"/>
    <mergeCell ref="N267:N286"/>
    <mergeCell ref="O267:O286"/>
    <mergeCell ref="P267:P286"/>
    <mergeCell ref="Q267:Q286"/>
    <mergeCell ref="U267:U286"/>
    <mergeCell ref="G267:G286"/>
    <mergeCell ref="H267:H286"/>
    <mergeCell ref="I267:I286"/>
    <mergeCell ref="J267:J286"/>
    <mergeCell ref="K267:K286"/>
    <mergeCell ref="L267:L286"/>
    <mergeCell ref="BJ254:BJ266"/>
    <mergeCell ref="BK254:BK266"/>
    <mergeCell ref="BL254:BL266"/>
    <mergeCell ref="BM254:BM266"/>
    <mergeCell ref="A267:A286"/>
    <mergeCell ref="B267:B286"/>
    <mergeCell ref="C267:C286"/>
    <mergeCell ref="D267:D286"/>
    <mergeCell ref="E267:E286"/>
    <mergeCell ref="F267:F286"/>
    <mergeCell ref="BD254:BD266"/>
    <mergeCell ref="BE254:BE266"/>
    <mergeCell ref="BF254:BF266"/>
    <mergeCell ref="BG254:BG266"/>
    <mergeCell ref="BH254:BH266"/>
    <mergeCell ref="BI254:BI266"/>
    <mergeCell ref="AX254:AX266"/>
    <mergeCell ref="AY254:AY266"/>
    <mergeCell ref="AZ254:AZ266"/>
    <mergeCell ref="BA254:BA266"/>
    <mergeCell ref="BB254:BB266"/>
    <mergeCell ref="BC254:BC266"/>
    <mergeCell ref="AR254:AR266"/>
    <mergeCell ref="AS254:AS266"/>
    <mergeCell ref="AT254:AT266"/>
    <mergeCell ref="AU254:AU266"/>
    <mergeCell ref="AV254:AV266"/>
    <mergeCell ref="AW254:AW266"/>
    <mergeCell ref="AD254:AD266"/>
    <mergeCell ref="AE254:AE266"/>
    <mergeCell ref="AF254:AF266"/>
    <mergeCell ref="AG254:AG266"/>
    <mergeCell ref="AH254:AH266"/>
    <mergeCell ref="AP254:AP266"/>
    <mergeCell ref="BJ247:BJ253"/>
    <mergeCell ref="BK247:BK253"/>
    <mergeCell ref="BL247:BL253"/>
    <mergeCell ref="AE247:AE253"/>
    <mergeCell ref="AF247:AF253"/>
    <mergeCell ref="AG247:AG253"/>
    <mergeCell ref="AH247:AH253"/>
    <mergeCell ref="AI247:AI266"/>
    <mergeCell ref="AJ247:AJ266"/>
    <mergeCell ref="BM247:BM253"/>
    <mergeCell ref="X254:X266"/>
    <mergeCell ref="Y254:Y266"/>
    <mergeCell ref="Z254:Z266"/>
    <mergeCell ref="AA254:AA266"/>
    <mergeCell ref="AB254:AB266"/>
    <mergeCell ref="AC254:AC266"/>
    <mergeCell ref="BD247:BD253"/>
    <mergeCell ref="BE247:BE253"/>
    <mergeCell ref="BF247:BF253"/>
    <mergeCell ref="BG247:BG253"/>
    <mergeCell ref="BH247:BH253"/>
    <mergeCell ref="BI247:BI253"/>
    <mergeCell ref="AX247:AX253"/>
    <mergeCell ref="AY247:AY253"/>
    <mergeCell ref="AZ247:AZ253"/>
    <mergeCell ref="BA247:BA253"/>
    <mergeCell ref="BB247:BB253"/>
    <mergeCell ref="BC247:BC253"/>
    <mergeCell ref="AR247:AR253"/>
    <mergeCell ref="AS247:AS253"/>
    <mergeCell ref="AT247:AT253"/>
    <mergeCell ref="AU247:AU253"/>
    <mergeCell ref="AV247:AV253"/>
    <mergeCell ref="AW247:AW253"/>
    <mergeCell ref="AL247:AL266"/>
    <mergeCell ref="AM247:AM266"/>
    <mergeCell ref="AN247:AN266"/>
    <mergeCell ref="AO247:AO266"/>
    <mergeCell ref="AP247:AP253"/>
    <mergeCell ref="AQ247:AQ253"/>
    <mergeCell ref="AQ254:AQ266"/>
    <mergeCell ref="Z247:Z253"/>
    <mergeCell ref="AA247:AA253"/>
    <mergeCell ref="AB247:AB253"/>
    <mergeCell ref="AC247:AC253"/>
    <mergeCell ref="AD247:AD253"/>
    <mergeCell ref="P247:P266"/>
    <mergeCell ref="Q247:Q266"/>
    <mergeCell ref="U247:U266"/>
    <mergeCell ref="V247:V266"/>
    <mergeCell ref="W247:W266"/>
    <mergeCell ref="X247:X253"/>
    <mergeCell ref="J247:J266"/>
    <mergeCell ref="K247:K266"/>
    <mergeCell ref="L247:L266"/>
    <mergeCell ref="M247:M266"/>
    <mergeCell ref="N247:N266"/>
    <mergeCell ref="O247:O266"/>
    <mergeCell ref="A247:A266"/>
    <mergeCell ref="B247:B266"/>
    <mergeCell ref="C247:C266"/>
    <mergeCell ref="D247:D266"/>
    <mergeCell ref="E247:E266"/>
    <mergeCell ref="F247:F266"/>
    <mergeCell ref="G247:G266"/>
    <mergeCell ref="H247:H266"/>
    <mergeCell ref="I247:I266"/>
    <mergeCell ref="BG234:BG246"/>
    <mergeCell ref="BH234:BH246"/>
    <mergeCell ref="BI234:BI246"/>
    <mergeCell ref="BJ234:BJ246"/>
    <mergeCell ref="BK234:BK246"/>
    <mergeCell ref="BL234:BL246"/>
    <mergeCell ref="BA234:BA246"/>
    <mergeCell ref="BB234:BB246"/>
    <mergeCell ref="BC234:BC246"/>
    <mergeCell ref="BD234:BD246"/>
    <mergeCell ref="BE234:BE246"/>
    <mergeCell ref="BF234:BF246"/>
    <mergeCell ref="AU234:AU246"/>
    <mergeCell ref="AV234:AV246"/>
    <mergeCell ref="AW234:AW246"/>
    <mergeCell ref="AX234:AX246"/>
    <mergeCell ref="AY234:AY246"/>
    <mergeCell ref="AZ234:AZ246"/>
    <mergeCell ref="AG234:AG246"/>
    <mergeCell ref="AH234:AH246"/>
    <mergeCell ref="AP234:AP246"/>
    <mergeCell ref="AQ234:AQ246"/>
    <mergeCell ref="Y247:Y253"/>
    <mergeCell ref="BM227:BM233"/>
    <mergeCell ref="X234:X246"/>
    <mergeCell ref="Y234:Y246"/>
    <mergeCell ref="Z234:Z246"/>
    <mergeCell ref="AA234:AA246"/>
    <mergeCell ref="AB234:AB246"/>
    <mergeCell ref="AC234:AC246"/>
    <mergeCell ref="AD234:AD246"/>
    <mergeCell ref="AE234:AE246"/>
    <mergeCell ref="AF234:AF246"/>
    <mergeCell ref="BG227:BG233"/>
    <mergeCell ref="BH227:BH233"/>
    <mergeCell ref="BI227:BI233"/>
    <mergeCell ref="BJ227:BJ233"/>
    <mergeCell ref="BK227:BK233"/>
    <mergeCell ref="BL227:BL233"/>
    <mergeCell ref="BA227:BA233"/>
    <mergeCell ref="BB227:BB233"/>
    <mergeCell ref="BC227:BC233"/>
    <mergeCell ref="BD227:BD233"/>
    <mergeCell ref="BE227:BE233"/>
    <mergeCell ref="BF227:BF233"/>
    <mergeCell ref="AU227:AU233"/>
    <mergeCell ref="AV227:AV233"/>
    <mergeCell ref="AW227:AW233"/>
    <mergeCell ref="AX227:AX233"/>
    <mergeCell ref="AY227:AY233"/>
    <mergeCell ref="AZ227:AZ233"/>
    <mergeCell ref="AO227:AO246"/>
    <mergeCell ref="AP227:AP233"/>
    <mergeCell ref="BM234:BM246"/>
    <mergeCell ref="AR227:AR233"/>
    <mergeCell ref="AS227:AS233"/>
    <mergeCell ref="AT227:AT233"/>
    <mergeCell ref="AT234:AT246"/>
    <mergeCell ref="AH227:AH233"/>
    <mergeCell ref="AI227:AI246"/>
    <mergeCell ref="AJ227:AJ246"/>
    <mergeCell ref="AL227:AL246"/>
    <mergeCell ref="AM227:AM246"/>
    <mergeCell ref="AN227:AN246"/>
    <mergeCell ref="AB227:AB233"/>
    <mergeCell ref="AC227:AC233"/>
    <mergeCell ref="AD227:AD233"/>
    <mergeCell ref="AE227:AE233"/>
    <mergeCell ref="AF227:AF233"/>
    <mergeCell ref="AG227:AG233"/>
    <mergeCell ref="AR234:AR246"/>
    <mergeCell ref="AS234:AS246"/>
    <mergeCell ref="X227:X233"/>
    <mergeCell ref="Y227:Y233"/>
    <mergeCell ref="Z227:Z233"/>
    <mergeCell ref="AA227:AA233"/>
    <mergeCell ref="M227:M246"/>
    <mergeCell ref="N227:N246"/>
    <mergeCell ref="O227:O246"/>
    <mergeCell ref="P227:P246"/>
    <mergeCell ref="Q227:Q246"/>
    <mergeCell ref="U227:U246"/>
    <mergeCell ref="G227:G246"/>
    <mergeCell ref="H227:H246"/>
    <mergeCell ref="I227:I246"/>
    <mergeCell ref="J227:J246"/>
    <mergeCell ref="K227:K246"/>
    <mergeCell ref="L227:L246"/>
    <mergeCell ref="AQ227:AQ233"/>
    <mergeCell ref="BL214:BL226"/>
    <mergeCell ref="BM214:BM226"/>
    <mergeCell ref="A227:A246"/>
    <mergeCell ref="B227:B246"/>
    <mergeCell ref="C227:C246"/>
    <mergeCell ref="D227:D246"/>
    <mergeCell ref="E227:E246"/>
    <mergeCell ref="F227:F246"/>
    <mergeCell ref="BD214:BD226"/>
    <mergeCell ref="BE214:BE226"/>
    <mergeCell ref="BF214:BF226"/>
    <mergeCell ref="BG214:BG226"/>
    <mergeCell ref="BH214:BH226"/>
    <mergeCell ref="BI214:BI226"/>
    <mergeCell ref="AX214:AX226"/>
    <mergeCell ref="AY214:AY226"/>
    <mergeCell ref="AZ214:AZ226"/>
    <mergeCell ref="BA214:BA226"/>
    <mergeCell ref="BB214:BB226"/>
    <mergeCell ref="BC214:BC226"/>
    <mergeCell ref="AR214:AR226"/>
    <mergeCell ref="AS214:AS226"/>
    <mergeCell ref="AT214:AT226"/>
    <mergeCell ref="AU214:AU226"/>
    <mergeCell ref="AV214:AV226"/>
    <mergeCell ref="AW214:AW226"/>
    <mergeCell ref="AD214:AD226"/>
    <mergeCell ref="AE214:AE226"/>
    <mergeCell ref="AF214:AF226"/>
    <mergeCell ref="AG214:AG226"/>
    <mergeCell ref="V227:V246"/>
    <mergeCell ref="W227:W246"/>
    <mergeCell ref="BJ207:BJ213"/>
    <mergeCell ref="BK207:BK213"/>
    <mergeCell ref="BL207:BL213"/>
    <mergeCell ref="BM207:BM213"/>
    <mergeCell ref="X214:X226"/>
    <mergeCell ref="Y214:Y226"/>
    <mergeCell ref="Z214:Z226"/>
    <mergeCell ref="AA214:AA226"/>
    <mergeCell ref="AB214:AB226"/>
    <mergeCell ref="AC214:AC226"/>
    <mergeCell ref="BD207:BD213"/>
    <mergeCell ref="BE207:BE213"/>
    <mergeCell ref="BF207:BF213"/>
    <mergeCell ref="BG207:BG213"/>
    <mergeCell ref="BH207:BH213"/>
    <mergeCell ref="BI207:BI213"/>
    <mergeCell ref="AX207:AX213"/>
    <mergeCell ref="AY207:AY213"/>
    <mergeCell ref="AZ207:AZ213"/>
    <mergeCell ref="BA207:BA213"/>
    <mergeCell ref="BB207:BB213"/>
    <mergeCell ref="BC207:BC213"/>
    <mergeCell ref="AR207:AR213"/>
    <mergeCell ref="AS207:AS213"/>
    <mergeCell ref="AT207:AT213"/>
    <mergeCell ref="AU207:AU213"/>
    <mergeCell ref="AV207:AV213"/>
    <mergeCell ref="AW207:AW213"/>
    <mergeCell ref="AL207:AL226"/>
    <mergeCell ref="AM207:AM226"/>
    <mergeCell ref="BJ214:BJ226"/>
    <mergeCell ref="BK214:BK226"/>
    <mergeCell ref="AN207:AN226"/>
    <mergeCell ref="AO207:AO226"/>
    <mergeCell ref="AP207:AP213"/>
    <mergeCell ref="AQ207:AQ213"/>
    <mergeCell ref="AQ214:AQ226"/>
    <mergeCell ref="AE207:AE213"/>
    <mergeCell ref="AF207:AF213"/>
    <mergeCell ref="AG207:AG213"/>
    <mergeCell ref="AH207:AH213"/>
    <mergeCell ref="AI207:AI226"/>
    <mergeCell ref="AJ207:AJ226"/>
    <mergeCell ref="Y207:Y213"/>
    <mergeCell ref="Z207:Z213"/>
    <mergeCell ref="AA207:AA213"/>
    <mergeCell ref="AB207:AB213"/>
    <mergeCell ref="AC207:AC213"/>
    <mergeCell ref="AD207:AD213"/>
    <mergeCell ref="AH214:AH226"/>
    <mergeCell ref="AP214:AP226"/>
    <mergeCell ref="P207:P226"/>
    <mergeCell ref="Q207:Q226"/>
    <mergeCell ref="U207:U226"/>
    <mergeCell ref="V207:V226"/>
    <mergeCell ref="W207:W226"/>
    <mergeCell ref="X207:X213"/>
    <mergeCell ref="J207:J226"/>
    <mergeCell ref="K207:K226"/>
    <mergeCell ref="L207:L226"/>
    <mergeCell ref="M207:M226"/>
    <mergeCell ref="N207:N226"/>
    <mergeCell ref="O207:O226"/>
    <mergeCell ref="BM194:BM206"/>
    <mergeCell ref="A207:A226"/>
    <mergeCell ref="B207:B226"/>
    <mergeCell ref="C207:C226"/>
    <mergeCell ref="D207:D226"/>
    <mergeCell ref="E207:E226"/>
    <mergeCell ref="F207:F226"/>
    <mergeCell ref="G207:G226"/>
    <mergeCell ref="H207:H226"/>
    <mergeCell ref="I207:I226"/>
    <mergeCell ref="BG194:BG206"/>
    <mergeCell ref="BH194:BH206"/>
    <mergeCell ref="BI194:BI206"/>
    <mergeCell ref="BJ194:BJ206"/>
    <mergeCell ref="BK194:BK206"/>
    <mergeCell ref="BL194:BL206"/>
    <mergeCell ref="BA194:BA206"/>
    <mergeCell ref="BB194:BB206"/>
    <mergeCell ref="BC194:BC206"/>
    <mergeCell ref="BD194:BD206"/>
    <mergeCell ref="BM187:BM193"/>
    <mergeCell ref="X194:X206"/>
    <mergeCell ref="Y194:Y206"/>
    <mergeCell ref="Z194:Z206"/>
    <mergeCell ref="AA194:AA206"/>
    <mergeCell ref="AB194:AB206"/>
    <mergeCell ref="AC194:AC206"/>
    <mergeCell ref="AD194:AD206"/>
    <mergeCell ref="AE194:AE206"/>
    <mergeCell ref="AF194:AF206"/>
    <mergeCell ref="BG187:BG193"/>
    <mergeCell ref="BH187:BH193"/>
    <mergeCell ref="BI187:BI193"/>
    <mergeCell ref="BJ187:BJ193"/>
    <mergeCell ref="BK187:BK193"/>
    <mergeCell ref="BL187:BL193"/>
    <mergeCell ref="BA187:BA193"/>
    <mergeCell ref="BB187:BB193"/>
    <mergeCell ref="BC187:BC193"/>
    <mergeCell ref="BD187:BD193"/>
    <mergeCell ref="BE187:BE193"/>
    <mergeCell ref="BF187:BF193"/>
    <mergeCell ref="AU187:AU193"/>
    <mergeCell ref="AV187:AV193"/>
    <mergeCell ref="AW187:AW193"/>
    <mergeCell ref="AX187:AX193"/>
    <mergeCell ref="AY187:AY193"/>
    <mergeCell ref="AZ187:AZ193"/>
    <mergeCell ref="AO187:AO206"/>
    <mergeCell ref="AP187:AP193"/>
    <mergeCell ref="AQ187:AQ193"/>
    <mergeCell ref="AR187:AR193"/>
    <mergeCell ref="AS187:AS193"/>
    <mergeCell ref="AT187:AT193"/>
    <mergeCell ref="AT194:AT206"/>
    <mergeCell ref="BE194:BE206"/>
    <mergeCell ref="BF194:BF206"/>
    <mergeCell ref="AU194:AU206"/>
    <mergeCell ref="AV194:AV206"/>
    <mergeCell ref="AW194:AW206"/>
    <mergeCell ref="AX194:AX206"/>
    <mergeCell ref="AY194:AY206"/>
    <mergeCell ref="AZ194:AZ206"/>
    <mergeCell ref="AP194:AP206"/>
    <mergeCell ref="AQ194:AQ206"/>
    <mergeCell ref="AR194:AR206"/>
    <mergeCell ref="AS194:AS206"/>
    <mergeCell ref="AH187:AH193"/>
    <mergeCell ref="AI187:AI206"/>
    <mergeCell ref="AJ187:AJ206"/>
    <mergeCell ref="AL187:AL206"/>
    <mergeCell ref="AM187:AM206"/>
    <mergeCell ref="AN187:AN206"/>
    <mergeCell ref="AB187:AB193"/>
    <mergeCell ref="AC187:AC193"/>
    <mergeCell ref="AD187:AD193"/>
    <mergeCell ref="AE187:AE193"/>
    <mergeCell ref="AF187:AF193"/>
    <mergeCell ref="AG187:AG193"/>
    <mergeCell ref="V187:V206"/>
    <mergeCell ref="W187:W206"/>
    <mergeCell ref="X187:X193"/>
    <mergeCell ref="Y187:Y193"/>
    <mergeCell ref="Z187:Z193"/>
    <mergeCell ref="AA187:AA193"/>
    <mergeCell ref="AG194:AG206"/>
    <mergeCell ref="AH194:AH206"/>
    <mergeCell ref="M187:M206"/>
    <mergeCell ref="N187:N206"/>
    <mergeCell ref="O187:O206"/>
    <mergeCell ref="P187:P206"/>
    <mergeCell ref="Q187:Q206"/>
    <mergeCell ref="U187:U206"/>
    <mergeCell ref="G187:G206"/>
    <mergeCell ref="H187:H206"/>
    <mergeCell ref="I187:I206"/>
    <mergeCell ref="J187:J206"/>
    <mergeCell ref="K187:K206"/>
    <mergeCell ref="L187:L206"/>
    <mergeCell ref="BJ174:BJ186"/>
    <mergeCell ref="BK174:BK186"/>
    <mergeCell ref="BL174:BL186"/>
    <mergeCell ref="BM174:BM186"/>
    <mergeCell ref="A187:A206"/>
    <mergeCell ref="B187:B206"/>
    <mergeCell ref="C187:C206"/>
    <mergeCell ref="D187:D206"/>
    <mergeCell ref="E187:E206"/>
    <mergeCell ref="F187:F206"/>
    <mergeCell ref="BD174:BD186"/>
    <mergeCell ref="BE174:BE186"/>
    <mergeCell ref="BF174:BF186"/>
    <mergeCell ref="BG174:BG186"/>
    <mergeCell ref="BH174:BH186"/>
    <mergeCell ref="BI174:BI186"/>
    <mergeCell ref="AX174:AX186"/>
    <mergeCell ref="AY174:AY186"/>
    <mergeCell ref="AZ174:AZ186"/>
    <mergeCell ref="BA174:BA186"/>
    <mergeCell ref="BB174:BB186"/>
    <mergeCell ref="BC174:BC186"/>
    <mergeCell ref="AR174:AR186"/>
    <mergeCell ref="AS174:AS186"/>
    <mergeCell ref="AT174:AT186"/>
    <mergeCell ref="AU174:AU186"/>
    <mergeCell ref="AV174:AV186"/>
    <mergeCell ref="AW174:AW186"/>
    <mergeCell ref="AD174:AD186"/>
    <mergeCell ref="AE174:AE186"/>
    <mergeCell ref="AF174:AF186"/>
    <mergeCell ref="AG174:AG186"/>
    <mergeCell ref="AH174:AH186"/>
    <mergeCell ref="AP174:AP186"/>
    <mergeCell ref="BJ167:BJ173"/>
    <mergeCell ref="BK167:BK173"/>
    <mergeCell ref="BL167:BL173"/>
    <mergeCell ref="AE167:AE173"/>
    <mergeCell ref="AF167:AF173"/>
    <mergeCell ref="AG167:AG173"/>
    <mergeCell ref="AH167:AH173"/>
    <mergeCell ref="AI167:AI186"/>
    <mergeCell ref="AJ167:AJ186"/>
    <mergeCell ref="BM167:BM173"/>
    <mergeCell ref="X174:X186"/>
    <mergeCell ref="Y174:Y186"/>
    <mergeCell ref="Z174:Z186"/>
    <mergeCell ref="AA174:AA186"/>
    <mergeCell ref="AB174:AB186"/>
    <mergeCell ref="AC174:AC186"/>
    <mergeCell ref="BD167:BD173"/>
    <mergeCell ref="BE167:BE173"/>
    <mergeCell ref="BF167:BF173"/>
    <mergeCell ref="BG167:BG173"/>
    <mergeCell ref="BH167:BH173"/>
    <mergeCell ref="BI167:BI173"/>
    <mergeCell ref="AX167:AX173"/>
    <mergeCell ref="AY167:AY173"/>
    <mergeCell ref="AZ167:AZ173"/>
    <mergeCell ref="BA167:BA173"/>
    <mergeCell ref="BB167:BB173"/>
    <mergeCell ref="BC167:BC173"/>
    <mergeCell ref="AR167:AR173"/>
    <mergeCell ref="AS167:AS173"/>
    <mergeCell ref="AT167:AT173"/>
    <mergeCell ref="AU167:AU173"/>
    <mergeCell ref="AV167:AV173"/>
    <mergeCell ref="AW167:AW173"/>
    <mergeCell ref="AL167:AL186"/>
    <mergeCell ref="AM167:AM186"/>
    <mergeCell ref="AN167:AN186"/>
    <mergeCell ref="AO167:AO186"/>
    <mergeCell ref="AP167:AP173"/>
    <mergeCell ref="AQ167:AQ173"/>
    <mergeCell ref="AQ174:AQ186"/>
    <mergeCell ref="Z167:Z173"/>
    <mergeCell ref="AA167:AA173"/>
    <mergeCell ref="AB167:AB173"/>
    <mergeCell ref="AC167:AC173"/>
    <mergeCell ref="AD167:AD173"/>
    <mergeCell ref="P167:P186"/>
    <mergeCell ref="Q167:Q186"/>
    <mergeCell ref="U167:U186"/>
    <mergeCell ref="V167:V186"/>
    <mergeCell ref="W167:W186"/>
    <mergeCell ref="X167:X173"/>
    <mergeCell ref="J167:J186"/>
    <mergeCell ref="K167:K186"/>
    <mergeCell ref="L167:L186"/>
    <mergeCell ref="M167:M186"/>
    <mergeCell ref="N167:N186"/>
    <mergeCell ref="O167:O186"/>
    <mergeCell ref="A167:A186"/>
    <mergeCell ref="B167:B186"/>
    <mergeCell ref="C167:C186"/>
    <mergeCell ref="D167:D186"/>
    <mergeCell ref="E167:E186"/>
    <mergeCell ref="F167:F186"/>
    <mergeCell ref="G167:G186"/>
    <mergeCell ref="H167:H186"/>
    <mergeCell ref="I167:I186"/>
    <mergeCell ref="BG154:BG166"/>
    <mergeCell ref="BH154:BH166"/>
    <mergeCell ref="BI154:BI166"/>
    <mergeCell ref="BJ154:BJ166"/>
    <mergeCell ref="BK154:BK166"/>
    <mergeCell ref="BL154:BL166"/>
    <mergeCell ref="BA154:BA166"/>
    <mergeCell ref="BB154:BB166"/>
    <mergeCell ref="BC154:BC166"/>
    <mergeCell ref="BD154:BD166"/>
    <mergeCell ref="BE154:BE166"/>
    <mergeCell ref="BF154:BF166"/>
    <mergeCell ref="AU154:AU166"/>
    <mergeCell ref="AV154:AV166"/>
    <mergeCell ref="AW154:AW166"/>
    <mergeCell ref="AX154:AX166"/>
    <mergeCell ref="AY154:AY166"/>
    <mergeCell ref="AZ154:AZ166"/>
    <mergeCell ref="AG154:AG166"/>
    <mergeCell ref="AH154:AH166"/>
    <mergeCell ref="AP154:AP166"/>
    <mergeCell ref="AQ154:AQ166"/>
    <mergeCell ref="Y167:Y173"/>
    <mergeCell ref="BM147:BM153"/>
    <mergeCell ref="X154:X166"/>
    <mergeCell ref="Y154:Y166"/>
    <mergeCell ref="Z154:Z166"/>
    <mergeCell ref="AA154:AA166"/>
    <mergeCell ref="AB154:AB166"/>
    <mergeCell ref="AC154:AC166"/>
    <mergeCell ref="AD154:AD166"/>
    <mergeCell ref="AE154:AE166"/>
    <mergeCell ref="AF154:AF166"/>
    <mergeCell ref="BG147:BG153"/>
    <mergeCell ref="BH147:BH153"/>
    <mergeCell ref="BI147:BI153"/>
    <mergeCell ref="BJ147:BJ153"/>
    <mergeCell ref="BK147:BK153"/>
    <mergeCell ref="BL147:BL153"/>
    <mergeCell ref="BA147:BA153"/>
    <mergeCell ref="BB147:BB153"/>
    <mergeCell ref="BC147:BC153"/>
    <mergeCell ref="BD147:BD153"/>
    <mergeCell ref="BE147:BE153"/>
    <mergeCell ref="BF147:BF153"/>
    <mergeCell ref="AU147:AU153"/>
    <mergeCell ref="AV147:AV153"/>
    <mergeCell ref="AW147:AW153"/>
    <mergeCell ref="AX147:AX153"/>
    <mergeCell ref="AY147:AY153"/>
    <mergeCell ref="AZ147:AZ153"/>
    <mergeCell ref="AO147:AO166"/>
    <mergeCell ref="AP147:AP153"/>
    <mergeCell ref="BM154:BM166"/>
    <mergeCell ref="AR147:AR153"/>
    <mergeCell ref="AS147:AS153"/>
    <mergeCell ref="AT147:AT153"/>
    <mergeCell ref="AT154:AT166"/>
    <mergeCell ref="AH147:AH153"/>
    <mergeCell ref="AI147:AI166"/>
    <mergeCell ref="AJ147:AJ166"/>
    <mergeCell ref="AL147:AL166"/>
    <mergeCell ref="AM147:AM166"/>
    <mergeCell ref="AN147:AN166"/>
    <mergeCell ref="AB147:AB153"/>
    <mergeCell ref="AC147:AC153"/>
    <mergeCell ref="AD147:AD153"/>
    <mergeCell ref="AE147:AE153"/>
    <mergeCell ref="AF147:AF153"/>
    <mergeCell ref="AG147:AG153"/>
    <mergeCell ref="AR154:AR166"/>
    <mergeCell ref="AS154:AS166"/>
    <mergeCell ref="X147:X153"/>
    <mergeCell ref="Y147:Y153"/>
    <mergeCell ref="Z147:Z153"/>
    <mergeCell ref="AA147:AA153"/>
    <mergeCell ref="M147:M166"/>
    <mergeCell ref="N147:N166"/>
    <mergeCell ref="O147:O166"/>
    <mergeCell ref="P147:P166"/>
    <mergeCell ref="Q147:Q166"/>
    <mergeCell ref="U147:U166"/>
    <mergeCell ref="G147:G166"/>
    <mergeCell ref="H147:H166"/>
    <mergeCell ref="I147:I166"/>
    <mergeCell ref="J147:J166"/>
    <mergeCell ref="K147:K166"/>
    <mergeCell ref="L147:L166"/>
    <mergeCell ref="AQ147:AQ153"/>
    <mergeCell ref="BL134:BL146"/>
    <mergeCell ref="BM134:BM146"/>
    <mergeCell ref="A147:A166"/>
    <mergeCell ref="B147:B166"/>
    <mergeCell ref="C147:C166"/>
    <mergeCell ref="D147:D166"/>
    <mergeCell ref="E147:E166"/>
    <mergeCell ref="F147:F166"/>
    <mergeCell ref="BD134:BD146"/>
    <mergeCell ref="BE134:BE146"/>
    <mergeCell ref="BF134:BF146"/>
    <mergeCell ref="BG134:BG146"/>
    <mergeCell ref="BH134:BH146"/>
    <mergeCell ref="BI134:BI146"/>
    <mergeCell ref="AX134:AX146"/>
    <mergeCell ref="AY134:AY146"/>
    <mergeCell ref="AZ134:AZ146"/>
    <mergeCell ref="BA134:BA146"/>
    <mergeCell ref="BB134:BB146"/>
    <mergeCell ref="BC134:BC146"/>
    <mergeCell ref="AR134:AR146"/>
    <mergeCell ref="AS134:AS146"/>
    <mergeCell ref="AT134:AT146"/>
    <mergeCell ref="AU134:AU146"/>
    <mergeCell ref="AV134:AV146"/>
    <mergeCell ref="AW134:AW146"/>
    <mergeCell ref="AD134:AD146"/>
    <mergeCell ref="AE134:AE146"/>
    <mergeCell ref="AF134:AF146"/>
    <mergeCell ref="AG134:AG146"/>
    <mergeCell ref="V147:V166"/>
    <mergeCell ref="W147:W166"/>
    <mergeCell ref="BJ127:BJ133"/>
    <mergeCell ref="BK127:BK133"/>
    <mergeCell ref="BL127:BL133"/>
    <mergeCell ref="BM127:BM133"/>
    <mergeCell ref="X134:X146"/>
    <mergeCell ref="Y134:Y146"/>
    <mergeCell ref="Z134:Z146"/>
    <mergeCell ref="AA134:AA146"/>
    <mergeCell ref="AB134:AB146"/>
    <mergeCell ref="AC134:AC146"/>
    <mergeCell ref="BD127:BD133"/>
    <mergeCell ref="BE127:BE133"/>
    <mergeCell ref="BF127:BF133"/>
    <mergeCell ref="BG127:BG133"/>
    <mergeCell ref="BH127:BH133"/>
    <mergeCell ref="BI127:BI133"/>
    <mergeCell ref="AX127:AX133"/>
    <mergeCell ref="AY127:AY133"/>
    <mergeCell ref="AZ127:AZ133"/>
    <mergeCell ref="BA127:BA133"/>
    <mergeCell ref="BB127:BB133"/>
    <mergeCell ref="BC127:BC133"/>
    <mergeCell ref="AR127:AR133"/>
    <mergeCell ref="AS127:AS133"/>
    <mergeCell ref="AT127:AT133"/>
    <mergeCell ref="AU127:AU133"/>
    <mergeCell ref="AV127:AV133"/>
    <mergeCell ref="AW127:AW133"/>
    <mergeCell ref="AL127:AL146"/>
    <mergeCell ref="AM127:AM146"/>
    <mergeCell ref="BJ134:BJ146"/>
    <mergeCell ref="BK134:BK146"/>
    <mergeCell ref="AN127:AN146"/>
    <mergeCell ref="AO127:AO146"/>
    <mergeCell ref="AP127:AP133"/>
    <mergeCell ref="AQ127:AQ133"/>
    <mergeCell ref="AQ134:AQ146"/>
    <mergeCell ref="AE127:AE133"/>
    <mergeCell ref="AF127:AF133"/>
    <mergeCell ref="AG127:AG133"/>
    <mergeCell ref="AH127:AH133"/>
    <mergeCell ref="AI127:AI146"/>
    <mergeCell ref="AJ127:AJ146"/>
    <mergeCell ref="Y127:Y133"/>
    <mergeCell ref="Z127:Z133"/>
    <mergeCell ref="AA127:AA133"/>
    <mergeCell ref="AB127:AB133"/>
    <mergeCell ref="AC127:AC133"/>
    <mergeCell ref="AD127:AD133"/>
    <mergeCell ref="AH134:AH146"/>
    <mergeCell ref="AP134:AP146"/>
    <mergeCell ref="P127:P146"/>
    <mergeCell ref="Q127:Q146"/>
    <mergeCell ref="U127:U146"/>
    <mergeCell ref="V127:V146"/>
    <mergeCell ref="W127:W146"/>
    <mergeCell ref="X127:X133"/>
    <mergeCell ref="J127:J146"/>
    <mergeCell ref="K127:K146"/>
    <mergeCell ref="L127:L146"/>
    <mergeCell ref="M127:M146"/>
    <mergeCell ref="N127:N146"/>
    <mergeCell ref="O127:O146"/>
    <mergeCell ref="AU121:AU126"/>
    <mergeCell ref="A127:A146"/>
    <mergeCell ref="B127:B146"/>
    <mergeCell ref="C127:C146"/>
    <mergeCell ref="D127:D146"/>
    <mergeCell ref="E127:E146"/>
    <mergeCell ref="F127:F146"/>
    <mergeCell ref="G127:G146"/>
    <mergeCell ref="H127:H146"/>
    <mergeCell ref="I127:I146"/>
    <mergeCell ref="M107:M126"/>
    <mergeCell ref="N107:N126"/>
    <mergeCell ref="O107:O126"/>
    <mergeCell ref="P107:P126"/>
    <mergeCell ref="Q107:Q126"/>
    <mergeCell ref="U107:U126"/>
    <mergeCell ref="G107:G126"/>
    <mergeCell ref="H107:H126"/>
    <mergeCell ref="I107:I126"/>
    <mergeCell ref="J107:J126"/>
    <mergeCell ref="BK114:BK126"/>
    <mergeCell ref="BL114:BL126"/>
    <mergeCell ref="BM114:BM126"/>
    <mergeCell ref="C117:C126"/>
    <mergeCell ref="X121:X126"/>
    <mergeCell ref="AP121:AP126"/>
    <mergeCell ref="AQ121:AQ126"/>
    <mergeCell ref="AR121:AR126"/>
    <mergeCell ref="AS121:AS126"/>
    <mergeCell ref="AT121:AT126"/>
    <mergeCell ref="BE114:BE126"/>
    <mergeCell ref="BF114:BF126"/>
    <mergeCell ref="BG114:BG126"/>
    <mergeCell ref="BH114:BH126"/>
    <mergeCell ref="BI114:BI126"/>
    <mergeCell ref="BJ114:BJ126"/>
    <mergeCell ref="AY114:AY126"/>
    <mergeCell ref="AZ114:AZ126"/>
    <mergeCell ref="BA114:BA126"/>
    <mergeCell ref="BB114:BB126"/>
    <mergeCell ref="BC114:BC126"/>
    <mergeCell ref="BD114:BD126"/>
    <mergeCell ref="AF114:AF126"/>
    <mergeCell ref="AG114:AG126"/>
    <mergeCell ref="AH114:AH126"/>
    <mergeCell ref="AP114:AP120"/>
    <mergeCell ref="AQ114:AQ120"/>
    <mergeCell ref="AR114:AR120"/>
    <mergeCell ref="AN107:AN126"/>
    <mergeCell ref="AO107:AO126"/>
    <mergeCell ref="AP107:AP113"/>
    <mergeCell ref="AQ107:AQ113"/>
    <mergeCell ref="BL107:BL113"/>
    <mergeCell ref="BM107:BM113"/>
    <mergeCell ref="X114:X120"/>
    <mergeCell ref="Y114:Y126"/>
    <mergeCell ref="Z114:Z126"/>
    <mergeCell ref="AA114:AA126"/>
    <mergeCell ref="AB114:AB126"/>
    <mergeCell ref="AC114:AC126"/>
    <mergeCell ref="AD114:AD126"/>
    <mergeCell ref="AE114:AE126"/>
    <mergeCell ref="BF107:BF113"/>
    <mergeCell ref="BG107:BG113"/>
    <mergeCell ref="BH107:BH113"/>
    <mergeCell ref="BI107:BI113"/>
    <mergeCell ref="BJ107:BJ113"/>
    <mergeCell ref="BK107:BK113"/>
    <mergeCell ref="AZ107:AZ113"/>
    <mergeCell ref="BA107:BA113"/>
    <mergeCell ref="BB107:BB113"/>
    <mergeCell ref="BC107:BC113"/>
    <mergeCell ref="BD107:BD113"/>
    <mergeCell ref="BE107:BE113"/>
    <mergeCell ref="AT107:AT113"/>
    <mergeCell ref="AU107:AU113"/>
    <mergeCell ref="AV107:AV113"/>
    <mergeCell ref="AW107:AW126"/>
    <mergeCell ref="AX107:AX113"/>
    <mergeCell ref="AY107:AY113"/>
    <mergeCell ref="AT114:AT120"/>
    <mergeCell ref="AU114:AU120"/>
    <mergeCell ref="AV114:AV126"/>
    <mergeCell ref="AX114:AX126"/>
    <mergeCell ref="AR107:AR113"/>
    <mergeCell ref="AS107:AS113"/>
    <mergeCell ref="AS114:AS120"/>
    <mergeCell ref="AH107:AH113"/>
    <mergeCell ref="AI107:AI126"/>
    <mergeCell ref="AJ107:AJ126"/>
    <mergeCell ref="AK107:AK126"/>
    <mergeCell ref="AL107:AL126"/>
    <mergeCell ref="AM107:AM126"/>
    <mergeCell ref="AB107:AB113"/>
    <mergeCell ref="AC107:AC113"/>
    <mergeCell ref="AD107:AD113"/>
    <mergeCell ref="AE107:AE113"/>
    <mergeCell ref="AF107:AF113"/>
    <mergeCell ref="AG107:AG113"/>
    <mergeCell ref="V107:V126"/>
    <mergeCell ref="W107:W126"/>
    <mergeCell ref="X107:X113"/>
    <mergeCell ref="Y107:Y113"/>
    <mergeCell ref="Z107:Z113"/>
    <mergeCell ref="AA107:AA113"/>
    <mergeCell ref="K107:K126"/>
    <mergeCell ref="L107:L126"/>
    <mergeCell ref="BK94:BK106"/>
    <mergeCell ref="BL94:BL106"/>
    <mergeCell ref="BM94:BM106"/>
    <mergeCell ref="C97:C106"/>
    <mergeCell ref="A107:A126"/>
    <mergeCell ref="B107:B126"/>
    <mergeCell ref="C107:C116"/>
    <mergeCell ref="D107:D126"/>
    <mergeCell ref="E107:E126"/>
    <mergeCell ref="F107:F126"/>
    <mergeCell ref="BE94:BE106"/>
    <mergeCell ref="BF94:BF106"/>
    <mergeCell ref="BG94:BG106"/>
    <mergeCell ref="BH94:BH106"/>
    <mergeCell ref="BI94:BI106"/>
    <mergeCell ref="BJ94:BJ106"/>
    <mergeCell ref="AY94:AY106"/>
    <mergeCell ref="AZ94:AZ106"/>
    <mergeCell ref="BA94:BA106"/>
    <mergeCell ref="BB94:BB106"/>
    <mergeCell ref="BC94:BC106"/>
    <mergeCell ref="BD94:BD106"/>
    <mergeCell ref="AF94:AF106"/>
    <mergeCell ref="AG94:AG106"/>
    <mergeCell ref="AH94:AH106"/>
    <mergeCell ref="AP94:AP106"/>
    <mergeCell ref="AQ94:AQ106"/>
    <mergeCell ref="AR94:AR106"/>
    <mergeCell ref="AN87:AN106"/>
    <mergeCell ref="AO87:AO106"/>
    <mergeCell ref="BL87:BL93"/>
    <mergeCell ref="BM87:BM93"/>
    <mergeCell ref="X94:X106"/>
    <mergeCell ref="Y94:Y106"/>
    <mergeCell ref="Z94:Z106"/>
    <mergeCell ref="AA94:AA106"/>
    <mergeCell ref="AB94:AB106"/>
    <mergeCell ref="AC94:AC106"/>
    <mergeCell ref="AD94:AD106"/>
    <mergeCell ref="AE94:AE106"/>
    <mergeCell ref="BF87:BF93"/>
    <mergeCell ref="BG87:BG93"/>
    <mergeCell ref="BH87:BH93"/>
    <mergeCell ref="BI87:BI93"/>
    <mergeCell ref="BJ87:BJ93"/>
    <mergeCell ref="BK87:BK93"/>
    <mergeCell ref="AZ87:AZ93"/>
    <mergeCell ref="BA87:BA93"/>
    <mergeCell ref="BB87:BB93"/>
    <mergeCell ref="BC87:BC93"/>
    <mergeCell ref="BD87:BD93"/>
    <mergeCell ref="BE87:BE93"/>
    <mergeCell ref="AT87:AT93"/>
    <mergeCell ref="AU87:AU93"/>
    <mergeCell ref="AV87:AV93"/>
    <mergeCell ref="AW87:AW106"/>
    <mergeCell ref="AX87:AX93"/>
    <mergeCell ref="AY87:AY93"/>
    <mergeCell ref="AT94:AT106"/>
    <mergeCell ref="AU94:AU106"/>
    <mergeCell ref="AV94:AV106"/>
    <mergeCell ref="AX94:AX106"/>
    <mergeCell ref="AP87:AP93"/>
    <mergeCell ref="AQ87:AQ93"/>
    <mergeCell ref="AR87:AR93"/>
    <mergeCell ref="AS87:AS93"/>
    <mergeCell ref="AS94:AS106"/>
    <mergeCell ref="AH87:AH93"/>
    <mergeCell ref="AI87:AI106"/>
    <mergeCell ref="AJ87:AJ106"/>
    <mergeCell ref="AK87:AK106"/>
    <mergeCell ref="AL87:AL106"/>
    <mergeCell ref="AM87:AM106"/>
    <mergeCell ref="AB87:AB93"/>
    <mergeCell ref="AC87:AC93"/>
    <mergeCell ref="AD87:AD93"/>
    <mergeCell ref="AE87:AE93"/>
    <mergeCell ref="AF87:AF93"/>
    <mergeCell ref="AG87:AG93"/>
    <mergeCell ref="V87:V106"/>
    <mergeCell ref="W87:W106"/>
    <mergeCell ref="X87:X93"/>
    <mergeCell ref="Y87:Y93"/>
    <mergeCell ref="Z87:Z93"/>
    <mergeCell ref="AA87:AA93"/>
    <mergeCell ref="M87:M106"/>
    <mergeCell ref="N87:N106"/>
    <mergeCell ref="O87:O106"/>
    <mergeCell ref="P87:P106"/>
    <mergeCell ref="Q87:Q106"/>
    <mergeCell ref="U87:U106"/>
    <mergeCell ref="G87:G106"/>
    <mergeCell ref="H87:H106"/>
    <mergeCell ref="I87:I106"/>
    <mergeCell ref="J87:J106"/>
    <mergeCell ref="K87:K106"/>
    <mergeCell ref="L87:L106"/>
    <mergeCell ref="BK74:BK86"/>
    <mergeCell ref="BL74:BL86"/>
    <mergeCell ref="BM74:BM86"/>
    <mergeCell ref="C77:C86"/>
    <mergeCell ref="A87:A106"/>
    <mergeCell ref="B87:B106"/>
    <mergeCell ref="C87:C96"/>
    <mergeCell ref="D87:D106"/>
    <mergeCell ref="E87:E106"/>
    <mergeCell ref="F87:F106"/>
    <mergeCell ref="BE74:BE86"/>
    <mergeCell ref="BF74:BF86"/>
    <mergeCell ref="BG74:BG86"/>
    <mergeCell ref="BH74:BH86"/>
    <mergeCell ref="BI74:BI86"/>
    <mergeCell ref="BJ74:BJ86"/>
    <mergeCell ref="AY74:AY86"/>
    <mergeCell ref="AZ74:AZ86"/>
    <mergeCell ref="BA74:BA86"/>
    <mergeCell ref="BB74:BB86"/>
    <mergeCell ref="BC74:BC86"/>
    <mergeCell ref="BD74:BD86"/>
    <mergeCell ref="AF74:AF86"/>
    <mergeCell ref="AG74:AG86"/>
    <mergeCell ref="AH74:AH86"/>
    <mergeCell ref="AP74:AP86"/>
    <mergeCell ref="AQ74:AQ86"/>
    <mergeCell ref="AR74:AR86"/>
    <mergeCell ref="AN67:AN86"/>
    <mergeCell ref="AO67:AO86"/>
    <mergeCell ref="AP67:AP73"/>
    <mergeCell ref="AQ67:AQ73"/>
    <mergeCell ref="BL67:BL73"/>
    <mergeCell ref="BM67:BM73"/>
    <mergeCell ref="X74:X86"/>
    <mergeCell ref="Y74:Y86"/>
    <mergeCell ref="Z74:Z86"/>
    <mergeCell ref="AA74:AA86"/>
    <mergeCell ref="AB74:AB86"/>
    <mergeCell ref="AC74:AC86"/>
    <mergeCell ref="AD74:AD86"/>
    <mergeCell ref="AE74:AE86"/>
    <mergeCell ref="BF67:BF73"/>
    <mergeCell ref="BG67:BG73"/>
    <mergeCell ref="BH67:BH73"/>
    <mergeCell ref="BI67:BI73"/>
    <mergeCell ref="BJ67:BJ73"/>
    <mergeCell ref="BK67:BK73"/>
    <mergeCell ref="AZ67:AZ73"/>
    <mergeCell ref="BA67:BA73"/>
    <mergeCell ref="BB67:BB73"/>
    <mergeCell ref="BC67:BC73"/>
    <mergeCell ref="BD67:BD73"/>
    <mergeCell ref="BE67:BE73"/>
    <mergeCell ref="AT67:AT73"/>
    <mergeCell ref="AU67:AU73"/>
    <mergeCell ref="AV67:AV73"/>
    <mergeCell ref="AW67:AW86"/>
    <mergeCell ref="AX67:AX73"/>
    <mergeCell ref="AY67:AY73"/>
    <mergeCell ref="AT74:AT86"/>
    <mergeCell ref="AU74:AU86"/>
    <mergeCell ref="AV74:AV86"/>
    <mergeCell ref="AX74:AX86"/>
    <mergeCell ref="AR67:AR73"/>
    <mergeCell ref="AS67:AS73"/>
    <mergeCell ref="AS74:AS86"/>
    <mergeCell ref="AH67:AH73"/>
    <mergeCell ref="AI67:AI86"/>
    <mergeCell ref="AJ67:AJ86"/>
    <mergeCell ref="AK67:AK86"/>
    <mergeCell ref="AL67:AL86"/>
    <mergeCell ref="AM67:AM86"/>
    <mergeCell ref="AB67:AB73"/>
    <mergeCell ref="AC67:AC73"/>
    <mergeCell ref="AD67:AD73"/>
    <mergeCell ref="AE67:AE73"/>
    <mergeCell ref="AF67:AF73"/>
    <mergeCell ref="AG67:AG73"/>
    <mergeCell ref="V67:V86"/>
    <mergeCell ref="W67:W86"/>
    <mergeCell ref="X67:X73"/>
    <mergeCell ref="Y67:Y73"/>
    <mergeCell ref="Z67:Z73"/>
    <mergeCell ref="AA67:AA73"/>
    <mergeCell ref="M67:M86"/>
    <mergeCell ref="N67:N86"/>
    <mergeCell ref="O67:O86"/>
    <mergeCell ref="P67:P86"/>
    <mergeCell ref="Q67:Q86"/>
    <mergeCell ref="U67:U86"/>
    <mergeCell ref="G67:G86"/>
    <mergeCell ref="H67:H86"/>
    <mergeCell ref="I67:I86"/>
    <mergeCell ref="J67:J86"/>
    <mergeCell ref="K67:K86"/>
    <mergeCell ref="L67:L86"/>
    <mergeCell ref="A67:A86"/>
    <mergeCell ref="B67:B86"/>
    <mergeCell ref="C67:C76"/>
    <mergeCell ref="D67:D86"/>
    <mergeCell ref="E67:E86"/>
    <mergeCell ref="F67:F86"/>
    <mergeCell ref="BK47:BK66"/>
    <mergeCell ref="BL47:BL66"/>
    <mergeCell ref="BM47:BM66"/>
    <mergeCell ref="C56:C66"/>
    <mergeCell ref="X58:X66"/>
    <mergeCell ref="AP58:AP66"/>
    <mergeCell ref="AU58:AU66"/>
    <mergeCell ref="BE47:BE66"/>
    <mergeCell ref="BF47:BF66"/>
    <mergeCell ref="BG47:BG66"/>
    <mergeCell ref="BH47:BH66"/>
    <mergeCell ref="BI47:BI66"/>
    <mergeCell ref="BJ47:BJ66"/>
    <mergeCell ref="AY47:AY66"/>
    <mergeCell ref="BB47:BB66"/>
    <mergeCell ref="BC47:BC66"/>
    <mergeCell ref="BD47:BD66"/>
    <mergeCell ref="AS47:AS66"/>
    <mergeCell ref="AT47:AT66"/>
    <mergeCell ref="AU47:AU57"/>
    <mergeCell ref="AW47:AW66"/>
    <mergeCell ref="AX47:AX66"/>
    <mergeCell ref="AM47:AM66"/>
    <mergeCell ref="AN47:AN66"/>
    <mergeCell ref="AO47:AO66"/>
    <mergeCell ref="AP47:AP57"/>
    <mergeCell ref="AQ47:AQ66"/>
    <mergeCell ref="AR47:AR66"/>
    <mergeCell ref="AG47:AG66"/>
    <mergeCell ref="AH47:AH66"/>
    <mergeCell ref="AV58:AV66"/>
    <mergeCell ref="AV47:AV57"/>
    <mergeCell ref="AI47:AI66"/>
    <mergeCell ref="AJ47:AJ66"/>
    <mergeCell ref="AK47:AK66"/>
    <mergeCell ref="AL47:AL66"/>
    <mergeCell ref="AA47:AA66"/>
    <mergeCell ref="AB47:AB66"/>
    <mergeCell ref="AC47:AC66"/>
    <mergeCell ref="AD47:AD66"/>
    <mergeCell ref="AE47:AE66"/>
    <mergeCell ref="AF47:AF66"/>
    <mergeCell ref="U47:U66"/>
    <mergeCell ref="V47:V66"/>
    <mergeCell ref="W47:W66"/>
    <mergeCell ref="X47:X57"/>
    <mergeCell ref="Y47:Y66"/>
    <mergeCell ref="Z47:Z66"/>
    <mergeCell ref="L47:L66"/>
    <mergeCell ref="M47:M66"/>
    <mergeCell ref="N47:N66"/>
    <mergeCell ref="O47:O66"/>
    <mergeCell ref="P47:P66"/>
    <mergeCell ref="Q47:Q66"/>
    <mergeCell ref="F47:F66"/>
    <mergeCell ref="G47:G66"/>
    <mergeCell ref="H47:H66"/>
    <mergeCell ref="I47:I66"/>
    <mergeCell ref="J47:J66"/>
    <mergeCell ref="K47:K66"/>
    <mergeCell ref="BJ34:BJ46"/>
    <mergeCell ref="BK34:BK46"/>
    <mergeCell ref="BL34:BL46"/>
    <mergeCell ref="BM34:BM46"/>
    <mergeCell ref="C37:C46"/>
    <mergeCell ref="AB27:AB46"/>
    <mergeCell ref="AC27:AC46"/>
    <mergeCell ref="AD27:AD46"/>
    <mergeCell ref="AE27:AE46"/>
    <mergeCell ref="AF27:AF46"/>
    <mergeCell ref="AG27:AG46"/>
    <mergeCell ref="V27:V46"/>
    <mergeCell ref="W27:W46"/>
    <mergeCell ref="X27:X46"/>
    <mergeCell ref="Y27:Y46"/>
    <mergeCell ref="Z27:Z46"/>
    <mergeCell ref="AA27:AA46"/>
    <mergeCell ref="M27:M46"/>
    <mergeCell ref="N27:N46"/>
    <mergeCell ref="O27:O46"/>
    <mergeCell ref="AT27:AT46"/>
    <mergeCell ref="AU27:AU46"/>
    <mergeCell ref="AN27:AN46"/>
    <mergeCell ref="J27:J46"/>
    <mergeCell ref="K27:K46"/>
    <mergeCell ref="L27:L46"/>
    <mergeCell ref="A47:A66"/>
    <mergeCell ref="B47:B66"/>
    <mergeCell ref="C47:C55"/>
    <mergeCell ref="D47:D66"/>
    <mergeCell ref="E47:E66"/>
    <mergeCell ref="BG34:BG46"/>
    <mergeCell ref="BH34:BH46"/>
    <mergeCell ref="BI34:BI46"/>
    <mergeCell ref="BL27:BL33"/>
    <mergeCell ref="BM27:BM33"/>
    <mergeCell ref="BG27:BG33"/>
    <mergeCell ref="BH27:BH33"/>
    <mergeCell ref="BI27:BI33"/>
    <mergeCell ref="BJ27:BJ33"/>
    <mergeCell ref="BK27:BK33"/>
    <mergeCell ref="AP27:AP46"/>
    <mergeCell ref="AQ27:AQ46"/>
    <mergeCell ref="AR27:AR46"/>
    <mergeCell ref="AS27:AS46"/>
    <mergeCell ref="AH27:AH46"/>
    <mergeCell ref="AI27:AI46"/>
    <mergeCell ref="AJ27:AJ46"/>
    <mergeCell ref="AK27:AK46"/>
    <mergeCell ref="AL27:AL46"/>
    <mergeCell ref="AM27:AM46"/>
    <mergeCell ref="AV27:AV46"/>
    <mergeCell ref="P27:P46"/>
    <mergeCell ref="Q27:Q46"/>
    <mergeCell ref="U27:U46"/>
    <mergeCell ref="G27:G46"/>
    <mergeCell ref="H27:H46"/>
    <mergeCell ref="I27:I46"/>
    <mergeCell ref="BL14:BL26"/>
    <mergeCell ref="BM14:BM26"/>
    <mergeCell ref="C17:C26"/>
    <mergeCell ref="A27:A46"/>
    <mergeCell ref="B27:B46"/>
    <mergeCell ref="C27:C36"/>
    <mergeCell ref="D27:D46"/>
    <mergeCell ref="E27:E46"/>
    <mergeCell ref="F27:F46"/>
    <mergeCell ref="AZ14:AZ26"/>
    <mergeCell ref="BA14:BA26"/>
    <mergeCell ref="BB14:BB26"/>
    <mergeCell ref="BC14:BC26"/>
    <mergeCell ref="BD14:BD26"/>
    <mergeCell ref="BE14:BE26"/>
    <mergeCell ref="AX14:AX26"/>
    <mergeCell ref="AY14:AY26"/>
    <mergeCell ref="AN7:AN26"/>
    <mergeCell ref="AO7:AO26"/>
    <mergeCell ref="AP7:AP13"/>
    <mergeCell ref="AQ7:AQ13"/>
    <mergeCell ref="AR7:AR13"/>
    <mergeCell ref="BL7:BL13"/>
    <mergeCell ref="BM7:BM13"/>
    <mergeCell ref="X14:X26"/>
    <mergeCell ref="AP14:AP26"/>
    <mergeCell ref="AQ14:AQ26"/>
    <mergeCell ref="AR14:AR26"/>
    <mergeCell ref="AS14:AS26"/>
    <mergeCell ref="AT14:AT26"/>
    <mergeCell ref="AU14:AU26"/>
    <mergeCell ref="AO27:AO46"/>
    <mergeCell ref="AK7:AK26"/>
    <mergeCell ref="AL7:AL26"/>
    <mergeCell ref="AM7:AM26"/>
    <mergeCell ref="AB7:AB26"/>
    <mergeCell ref="AC7:AC26"/>
    <mergeCell ref="AD7:AD26"/>
    <mergeCell ref="AE7:AE26"/>
    <mergeCell ref="AF7:AF26"/>
    <mergeCell ref="AG7:AG26"/>
    <mergeCell ref="AV14:AV26"/>
    <mergeCell ref="BF7:BF13"/>
    <mergeCell ref="BG7:BG13"/>
    <mergeCell ref="BH7:BH13"/>
    <mergeCell ref="BI7:BI26"/>
    <mergeCell ref="BJ7:BJ13"/>
    <mergeCell ref="BK7:BK13"/>
    <mergeCell ref="BF14:BF26"/>
    <mergeCell ref="BG14:BG26"/>
    <mergeCell ref="BH14:BH26"/>
    <mergeCell ref="BJ14:BJ26"/>
    <mergeCell ref="AZ7:AZ13"/>
    <mergeCell ref="BA7:BA13"/>
    <mergeCell ref="BB7:BB13"/>
    <mergeCell ref="BC7:BC13"/>
    <mergeCell ref="BD7:BD13"/>
    <mergeCell ref="BE7:BE13"/>
    <mergeCell ref="BK14:BK26"/>
    <mergeCell ref="BB4:BG5"/>
    <mergeCell ref="BH4:BM5"/>
    <mergeCell ref="X5:X6"/>
    <mergeCell ref="Z5:AG5"/>
    <mergeCell ref="AH5:AH6"/>
    <mergeCell ref="AI5:AI6"/>
    <mergeCell ref="AJ5:AJ6"/>
    <mergeCell ref="A4:B6"/>
    <mergeCell ref="C4:C6"/>
    <mergeCell ref="D4:D6"/>
    <mergeCell ref="E4:E6"/>
    <mergeCell ref="F4:J5"/>
    <mergeCell ref="K4:W5"/>
    <mergeCell ref="V7:V26"/>
    <mergeCell ref="W7:W26"/>
    <mergeCell ref="X7:X13"/>
    <mergeCell ref="Y7:Y26"/>
    <mergeCell ref="Z7:Z26"/>
    <mergeCell ref="AA7:AA26"/>
    <mergeCell ref="M7:M26"/>
    <mergeCell ref="N7:N26"/>
    <mergeCell ref="O7:O26"/>
    <mergeCell ref="P7:P26"/>
    <mergeCell ref="Q7:Q26"/>
    <mergeCell ref="U7:U26"/>
    <mergeCell ref="G7:G26"/>
    <mergeCell ref="H7:H26"/>
    <mergeCell ref="I7:I26"/>
    <mergeCell ref="J7:J26"/>
    <mergeCell ref="K7:K26"/>
    <mergeCell ref="AT7:AT13"/>
    <mergeCell ref="AU7:AU13"/>
    <mergeCell ref="AZ47:AZ57"/>
    <mergeCell ref="BA47:BA57"/>
    <mergeCell ref="AZ58:AZ66"/>
    <mergeCell ref="BA58:BA66"/>
    <mergeCell ref="A1:B3"/>
    <mergeCell ref="C1:M1"/>
    <mergeCell ref="N1:P3"/>
    <mergeCell ref="C2:M2"/>
    <mergeCell ref="C3:F3"/>
    <mergeCell ref="G3:M3"/>
    <mergeCell ref="AL5:AL6"/>
    <mergeCell ref="AM5:AM6"/>
    <mergeCell ref="AN5:AN6"/>
    <mergeCell ref="AO5:AO6"/>
    <mergeCell ref="A7:A26"/>
    <mergeCell ref="B7:B26"/>
    <mergeCell ref="C7:C16"/>
    <mergeCell ref="D7:D26"/>
    <mergeCell ref="E7:E26"/>
    <mergeCell ref="F7:F26"/>
    <mergeCell ref="X4:AO4"/>
    <mergeCell ref="L7:L26"/>
    <mergeCell ref="AP4:AU5"/>
    <mergeCell ref="AV4:BA5"/>
    <mergeCell ref="AV7:AV13"/>
    <mergeCell ref="AW7:AW26"/>
    <mergeCell ref="AX7:AX13"/>
    <mergeCell ref="AY7:AY13"/>
    <mergeCell ref="AS7:AS13"/>
    <mergeCell ref="AH7:AH26"/>
    <mergeCell ref="AI7:AI26"/>
    <mergeCell ref="AJ7:AJ26"/>
  </mergeCells>
  <conditionalFormatting sqref="P7:Q406">
    <cfRule type="expression" dxfId="71" priority="43">
      <formula>IF($P7="Casi seguro",TRUE,FALSE)</formula>
    </cfRule>
    <cfRule type="expression" dxfId="70" priority="39">
      <formula>IF($P7="Rara vez",TRUE,FALSE)</formula>
    </cfRule>
    <cfRule type="expression" dxfId="69" priority="40">
      <formula>IF($P7="Improbable",TRUE,FALSE)</formula>
    </cfRule>
    <cfRule type="expression" dxfId="68" priority="41">
      <formula>IF($P7="Posible",TRUE,FALSE)</formula>
    </cfRule>
    <cfRule type="expression" dxfId="67" priority="42">
      <formula>IF($P7="Probable",TRUE,FALSE)</formula>
    </cfRule>
  </conditionalFormatting>
  <conditionalFormatting sqref="U7:V406">
    <cfRule type="expression" dxfId="66" priority="33">
      <formula>IF($U7="Catastrofico",TRUE,FALSE)</formula>
    </cfRule>
    <cfRule type="expression" dxfId="65" priority="34">
      <formula>IF($U7="Mayor",TRUE,FALSE)</formula>
    </cfRule>
    <cfRule type="expression" dxfId="64" priority="35">
      <formula>IF($U7="Moderado",TRUE,FALSE)</formula>
    </cfRule>
  </conditionalFormatting>
  <conditionalFormatting sqref="W7:W406">
    <cfRule type="expression" dxfId="63" priority="14">
      <formula>IF($W7="Extremo",TRUE,FALSE)</formula>
    </cfRule>
    <cfRule type="expression" dxfId="62" priority="15">
      <formula>IF($W7="Alto",TRUE,FALSE)</formula>
    </cfRule>
    <cfRule type="expression" dxfId="61" priority="16">
      <formula>IF($W7="Moderado",TRUE,FALSE)</formula>
    </cfRule>
  </conditionalFormatting>
  <conditionalFormatting sqref="AI7:AK7 AI27:AK27 AI47:AK47 AI107:AK107 AI127:AK127 AI147:AK147 AI167:AK167 AI307:AK307 AI327:AK327 AI367:AK367">
    <cfRule type="expression" dxfId="60" priority="268">
      <formula>IF($AI7="Rara vez",TRUE,FALSE)</formula>
    </cfRule>
    <cfRule type="expression" dxfId="59" priority="267">
      <formula>IF($AI7="Improbable",TRUE,FALSE)</formula>
    </cfRule>
    <cfRule type="expression" dxfId="58" priority="266">
      <formula>IF($AI7="Posible",TRUE,FALSE)</formula>
    </cfRule>
    <cfRule type="expression" dxfId="57" priority="265">
      <formula>IF($AI7="Probable",TRUE,FALSE)</formula>
    </cfRule>
    <cfRule type="expression" dxfId="56" priority="264">
      <formula>IF($AI7="Casi seguro",TRUE,FALSE)</formula>
    </cfRule>
  </conditionalFormatting>
  <conditionalFormatting sqref="AI67:AK67">
    <cfRule type="expression" dxfId="55" priority="10">
      <formula>IF($AI67="Rara vez",TRUE,FALSE)</formula>
    </cfRule>
    <cfRule type="expression" dxfId="54" priority="6">
      <formula>IF($AI67="Casi seguro",TRUE,FALSE)</formula>
    </cfRule>
    <cfRule type="expression" dxfId="53" priority="7">
      <formula>IF($AI67="Probable",TRUE,FALSE)</formula>
    </cfRule>
    <cfRule type="expression" dxfId="52" priority="8">
      <formula>IF($AI67="Posible",TRUE,FALSE)</formula>
    </cfRule>
    <cfRule type="expression" dxfId="51" priority="9">
      <formula>IF($AI67="Improbable",TRUE,FALSE)</formula>
    </cfRule>
  </conditionalFormatting>
  <conditionalFormatting sqref="AI87:AK87">
    <cfRule type="expression" dxfId="50" priority="2">
      <formula>IF($AI87="Probable",TRUE,FALSE)</formula>
    </cfRule>
    <cfRule type="expression" dxfId="49" priority="3">
      <formula>IF($AI87="Posible",TRUE,FALSE)</formula>
    </cfRule>
    <cfRule type="expression" dxfId="48" priority="4">
      <formula>IF($AI87="Improbable",TRUE,FALSE)</formula>
    </cfRule>
    <cfRule type="expression" dxfId="47" priority="5">
      <formula>IF($AI87="Rara vez",TRUE,FALSE)</formula>
    </cfRule>
    <cfRule type="expression" dxfId="46" priority="1">
      <formula>IF($AI87="Casi seguro",TRUE,FALSE)</formula>
    </cfRule>
  </conditionalFormatting>
  <conditionalFormatting sqref="AI187:AK187">
    <cfRule type="expression" dxfId="45" priority="206">
      <formula>IF($AI187="Posible",TRUE,FALSE)</formula>
    </cfRule>
    <cfRule type="expression" dxfId="44" priority="205">
      <formula>IF($AI187="Probable",TRUE,FALSE)</formula>
    </cfRule>
    <cfRule type="expression" dxfId="43" priority="204">
      <formula>IF($AI187="Casi seguro",TRUE,FALSE)</formula>
    </cfRule>
    <cfRule type="expression" dxfId="42" priority="208">
      <formula>IF($AI187="Rara vez",TRUE,FALSE)</formula>
    </cfRule>
    <cfRule type="expression" dxfId="41" priority="207">
      <formula>IF($AI187="Improbable",TRUE,FALSE)</formula>
    </cfRule>
  </conditionalFormatting>
  <conditionalFormatting sqref="AI207:AK207">
    <cfRule type="expression" dxfId="40" priority="172">
      <formula>IF($AI207="Probable",TRUE,FALSE)</formula>
    </cfRule>
    <cfRule type="expression" dxfId="39" priority="171">
      <formula>IF($AI207="Casi seguro",TRUE,FALSE)</formula>
    </cfRule>
    <cfRule type="expression" dxfId="38" priority="173">
      <formula>IF($AI207="Posible",TRUE,FALSE)</formula>
    </cfRule>
    <cfRule type="expression" dxfId="37" priority="174">
      <formula>IF($AI207="Improbable",TRUE,FALSE)</formula>
    </cfRule>
    <cfRule type="expression" dxfId="36" priority="175">
      <formula>IF($AI207="Rara vez",TRUE,FALSE)</formula>
    </cfRule>
  </conditionalFormatting>
  <conditionalFormatting sqref="AI227:AK227">
    <cfRule type="expression" dxfId="35" priority="27">
      <formula>IF($AI227="Rara vez",TRUE,FALSE)</formula>
    </cfRule>
    <cfRule type="expression" dxfId="34" priority="26">
      <formula>IF($AI227="Improbable",TRUE,FALSE)</formula>
    </cfRule>
    <cfRule type="expression" dxfId="33" priority="25">
      <formula>IF($AI227="Posible",TRUE,FALSE)</formula>
    </cfRule>
    <cfRule type="expression" dxfId="32" priority="24">
      <formula>IF($AI227="Probable",TRUE,FALSE)</formula>
    </cfRule>
    <cfRule type="expression" dxfId="31" priority="23">
      <formula>IF($AI227="Casi seguro",TRUE,FALSE)</formula>
    </cfRule>
  </conditionalFormatting>
  <conditionalFormatting sqref="AI247:AK247">
    <cfRule type="expression" dxfId="30" priority="138">
      <formula>IF($AI247="Casi seguro",TRUE,FALSE)</formula>
    </cfRule>
    <cfRule type="expression" dxfId="29" priority="139">
      <formula>IF($AI247="Probable",TRUE,FALSE)</formula>
    </cfRule>
    <cfRule type="expression" dxfId="28" priority="140">
      <formula>IF($AI247="Posible",TRUE,FALSE)</formula>
    </cfRule>
    <cfRule type="expression" dxfId="27" priority="141">
      <formula>IF($AI247="Improbable",TRUE,FALSE)</formula>
    </cfRule>
    <cfRule type="expression" dxfId="26" priority="142">
      <formula>IF($AI247="Rara vez",TRUE,FALSE)</formula>
    </cfRule>
  </conditionalFormatting>
  <conditionalFormatting sqref="AI267:AK267">
    <cfRule type="expression" dxfId="25" priority="105">
      <formula>IF($AI267="Casi seguro",TRUE,FALSE)</formula>
    </cfRule>
    <cfRule type="expression" dxfId="24" priority="106">
      <formula>IF($AI267="Probable",TRUE,FALSE)</formula>
    </cfRule>
    <cfRule type="expression" dxfId="23" priority="107">
      <formula>IF($AI267="Posible",TRUE,FALSE)</formula>
    </cfRule>
    <cfRule type="expression" dxfId="22" priority="109">
      <formula>IF($AI267="Rara vez",TRUE,FALSE)</formula>
    </cfRule>
    <cfRule type="expression" dxfId="21" priority="108">
      <formula>IF($AI267="Improbable",TRUE,FALSE)</formula>
    </cfRule>
  </conditionalFormatting>
  <conditionalFormatting sqref="AI287:AK287">
    <cfRule type="expression" dxfId="20" priority="81">
      <formula>IF($AI287="Probable",TRUE,FALSE)</formula>
    </cfRule>
    <cfRule type="expression" dxfId="19" priority="83">
      <formula>IF($AI287="Improbable",TRUE,FALSE)</formula>
    </cfRule>
    <cfRule type="expression" dxfId="18" priority="82">
      <formula>IF($AI287="Posible",TRUE,FALSE)</formula>
    </cfRule>
    <cfRule type="expression" dxfId="17" priority="84">
      <formula>IF($AI287="Rara vez",TRUE,FALSE)</formula>
    </cfRule>
    <cfRule type="expression" dxfId="16" priority="80">
      <formula>IF($AI287="Casi seguro",TRUE,FALSE)</formula>
    </cfRule>
  </conditionalFormatting>
  <conditionalFormatting sqref="AI347:AK347">
    <cfRule type="expression" dxfId="15" priority="57">
      <formula>IF($AI347="Probable",TRUE,FALSE)</formula>
    </cfRule>
    <cfRule type="expression" dxfId="14" priority="58">
      <formula>IF($AI347="Posible",TRUE,FALSE)</formula>
    </cfRule>
    <cfRule type="expression" dxfId="13" priority="60">
      <formula>IF($AI347="Rara vez",TRUE,FALSE)</formula>
    </cfRule>
    <cfRule type="expression" dxfId="12" priority="59">
      <formula>IF($AI347="Improbable",TRUE,FALSE)</formula>
    </cfRule>
    <cfRule type="expression" dxfId="11" priority="56">
      <formula>IF($AI347="Casi seguro",TRUE,FALSE)</formula>
    </cfRule>
  </conditionalFormatting>
  <conditionalFormatting sqref="AI387:AK387">
    <cfRule type="expression" dxfId="10" priority="240">
      <formula>IF($AI387="Improbable",TRUE,FALSE)</formula>
    </cfRule>
    <cfRule type="expression" dxfId="9" priority="241">
      <formula>IF($AI387="Rara vez",TRUE,FALSE)</formula>
    </cfRule>
    <cfRule type="expression" dxfId="8" priority="237">
      <formula>IF($AI387="Casi seguro",TRUE,FALSE)</formula>
    </cfRule>
    <cfRule type="expression" dxfId="7" priority="238">
      <formula>IF($AI387="Probable",TRUE,FALSE)</formula>
    </cfRule>
    <cfRule type="expression" dxfId="6" priority="239">
      <formula>IF($AI387="Posible",TRUE,FALSE)</formula>
    </cfRule>
  </conditionalFormatting>
  <conditionalFormatting sqref="AL7:AM406">
    <cfRule type="expression" dxfId="5" priority="18">
      <formula>IF($U7="Mayor",TRUE,FALSE)</formula>
    </cfRule>
    <cfRule type="expression" dxfId="4" priority="17">
      <formula>IF($U7="Catastrofico",TRUE,FALSE)</formula>
    </cfRule>
    <cfRule type="expression" dxfId="3" priority="19">
      <formula>IF($U7="Moderado",TRUE,FALSE)</formula>
    </cfRule>
  </conditionalFormatting>
  <conditionalFormatting sqref="AN7:AN406">
    <cfRule type="expression" dxfId="2" priority="12">
      <formula>IF($AN7="Alto",TRUE,FALSE)</formula>
    </cfRule>
    <cfRule type="expression" dxfId="1" priority="13">
      <formula>IF($AN7="Moderado",TRUE,FALSE)</formula>
    </cfRule>
    <cfRule type="expression" dxfId="0" priority="11">
      <formula>IF($AN7="Extremo",TRUE,FALSE)</formula>
    </cfRule>
  </conditionalFormatting>
  <hyperlinks>
    <hyperlink ref="AP27:AP46" r:id="rId1" display="https://idpyba.sharepoint.com/:f:/s/PAACyRiesgosdeGestion/EuuecwKlvBxOrWBAVjFMp_UBhrSkZqRIPn3pd177D9Kk_Q?e=y3b7Fq" xr:uid="{F027D222-9564-4102-8F7C-97BD88F13B65}"/>
  </hyperlinks>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Edwin Oswaldo Moyano Alfonso</DisplayName>
        <AccountId>388</AccountId>
        <AccountType/>
      </UserInfo>
    </SharedWithUsers>
  </documentManagement>
</p:properties>
</file>

<file path=customXml/itemProps1.xml><?xml version="1.0" encoding="utf-8"?>
<ds:datastoreItem xmlns:ds="http://schemas.openxmlformats.org/officeDocument/2006/customXml" ds:itemID="{F44A2007-9C72-4DB3-9BA2-AB0E0E7DB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0275E-6146-4B07-991A-26F18B419A08}">
  <ds:schemaRefs>
    <ds:schemaRef ds:uri="http://schemas.microsoft.com/sharepoint/v3/contenttype/forms"/>
  </ds:schemaRefs>
</ds:datastoreItem>
</file>

<file path=customXml/itemProps3.xml><?xml version="1.0" encoding="utf-8"?>
<ds:datastoreItem xmlns:ds="http://schemas.openxmlformats.org/officeDocument/2006/customXml" ds:itemID="{3408FAAC-8D20-466C-AC90-0FCCFCE262A8}">
  <ds:schemaRefs>
    <ds:schemaRef ds:uri="http://schemas.microsoft.com/office/2006/metadata/properties"/>
    <ds:schemaRef ds:uri="http://schemas.microsoft.com/office/infopath/2007/PartnerControls"/>
    <ds:schemaRef ds:uri="de11291c-4e20-41c5-bd77-368ee8b03ca4"/>
    <ds:schemaRef ds:uri="6aeadf18-1425-45c8-9796-bcaa77df0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Listas despegables</vt:lpstr>
      <vt:lpstr>Formulación</vt:lpstr>
      <vt:lpstr>Dependencias.</vt:lpstr>
      <vt:lpstr>Plan_componentes</vt:lpstr>
      <vt:lpstr>Control de cambios</vt:lpstr>
      <vt:lpstr>Mapa de riesgos de corrupción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 Diaz</dc:creator>
  <cp:keywords/>
  <dc:description/>
  <cp:lastModifiedBy>Claudia Guerrero</cp:lastModifiedBy>
  <cp:revision/>
  <dcterms:created xsi:type="dcterms:W3CDTF">2023-01-12T14:38:07Z</dcterms:created>
  <dcterms:modified xsi:type="dcterms:W3CDTF">2024-01-09T20:03:53Z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